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firstSheet="1" activeTab="1"/>
  </bookViews>
  <sheets>
    <sheet name="data" sheetId="1" state="hidden" r:id="rId1"/>
    <sheet name="Seznam dotací" sheetId="2" r:id="rId2"/>
    <sheet name="Vyúčtování" sheetId="3" r:id="rId3"/>
    <sheet name="Souhlas se změnou účelu" sheetId="4" r:id="rId4"/>
    <sheet name="Souhlas se změnou termínu" sheetId="5" r:id="rId5"/>
    <sheet name="Prodloužení termínu vyúčtování" sheetId="6" r:id="rId6"/>
    <sheet name="Zápis delegáta o konání akce" sheetId="7" r:id="rId7"/>
    <sheet name="Závazné pokyny k vyúčtování" sheetId="8" r:id="rId8"/>
  </sheets>
  <definedNames>
    <definedName name="_xlnm.Print_Area" localSheetId="0">data!$A$1:$H$36</definedName>
    <definedName name="_xlnm.Print_Area" localSheetId="5">'Prodloužení termínu vyúčtování'!$A$1:$C$23</definedName>
    <definedName name="_xlnm.Print_Area" localSheetId="4">'Souhlas se změnou termínu'!$A$1:$C$22</definedName>
    <definedName name="_xlnm.Print_Area" localSheetId="3">'Souhlas se změnou účelu'!$A$1:$C$26</definedName>
    <definedName name="_xlnm.Print_Area" localSheetId="2">Vyúčtování!$A$1:$C$40</definedName>
    <definedName name="_xlnm.Print_Area" localSheetId="6">'Zápis delegáta o konání akce'!$A$1:$C$17</definedName>
  </definedNames>
  <calcPr calcId="145621"/>
  <extLst>
    <ext xmlns:loext="http://schemas.libreoffice.org/" uri="{7626C862-2A13-11E5-B345-FEFF819CDC9F}">
      <loext:extCalcPr stringRefSyntax="ExcelA1"/>
    </ext>
  </extLst>
</workbook>
</file>

<file path=xl/calcChain.xml><?xml version="1.0" encoding="utf-8"?>
<calcChain xmlns="http://schemas.openxmlformats.org/spreadsheetml/2006/main">
  <c r="D8" i="2" l="1"/>
  <c r="C8" i="2"/>
  <c r="B8" i="2"/>
  <c r="C1" i="7" l="1"/>
  <c r="C4" i="7" s="1"/>
  <c r="C1" i="6"/>
  <c r="C3" i="6" s="1"/>
  <c r="B1" i="5"/>
  <c r="C1" i="5"/>
  <c r="C4" i="5" s="1"/>
  <c r="C1" i="4"/>
  <c r="C8" i="4" s="1"/>
  <c r="B25" i="3"/>
  <c r="C1" i="3"/>
  <c r="C8" i="3" s="1"/>
  <c r="C5" i="3" l="1"/>
  <c r="C5" i="5"/>
  <c r="A7" i="4"/>
  <c r="C4" i="3"/>
  <c r="A7" i="3"/>
  <c r="B7" i="5"/>
  <c r="C4" i="4"/>
  <c r="A7" i="6"/>
  <c r="C5" i="4"/>
  <c r="C8" i="6"/>
  <c r="C3" i="7"/>
  <c r="B1" i="3"/>
  <c r="B1" i="4"/>
  <c r="C3" i="5"/>
  <c r="C4" i="6"/>
  <c r="C3" i="3"/>
  <c r="C3" i="4"/>
  <c r="C5" i="6"/>
  <c r="B1" i="6"/>
  <c r="B1" i="7"/>
</calcChain>
</file>

<file path=xl/sharedStrings.xml><?xml version="1.0" encoding="utf-8"?>
<sst xmlns="http://schemas.openxmlformats.org/spreadsheetml/2006/main" count="978" uniqueCount="429">
  <si>
    <t>č.</t>
  </si>
  <si>
    <t>RČO</t>
  </si>
  <si>
    <t>žadatel</t>
  </si>
  <si>
    <t>projekt</t>
  </si>
  <si>
    <t xml:space="preserve">termín konání </t>
  </si>
  <si>
    <t>častka celkem</t>
  </si>
  <si>
    <t>použití I</t>
  </si>
  <si>
    <t xml:space="preserve">termín vyúčtování </t>
  </si>
  <si>
    <t xml:space="preserve">hrazení krátkodobých pronájmů </t>
  </si>
  <si>
    <t>Podpora celoroční činnosti</t>
  </si>
  <si>
    <t>Ohlédnutí, které potěší</t>
  </si>
  <si>
    <t>Do prvního šedivého políčka napište pořadové číslo Vaší  vybrané dotace z prvního sloupce (poř.číslo.)</t>
  </si>
  <si>
    <t>Všechny potřebné údaje v hlavičce všech formulářů za Vás vyplní program.</t>
  </si>
  <si>
    <t xml:space="preserve"> Zde ve žlutých polích se Vám pro Vaší kontrolu zobrazují  zvolené údaje.</t>
  </si>
  <si>
    <t>poř. číslo</t>
  </si>
  <si>
    <t>RČ</t>
  </si>
  <si>
    <t>Žadatel</t>
  </si>
  <si>
    <t xml:space="preserve">u programu č. 1 název projektu, u programu č. 2 název akce </t>
  </si>
  <si>
    <t>Název projektu nebo akce</t>
  </si>
  <si>
    <t>Vyúčtování finančního příspěvku poskytnutého na základě Smlouvy o poskytnutí dotace</t>
  </si>
  <si>
    <t>Obdarovaný subjekt :</t>
  </si>
  <si>
    <r>
      <rPr>
        <sz val="10"/>
        <rFont val="Arial CE"/>
        <family val="2"/>
        <charset val="238"/>
      </rPr>
      <t xml:space="preserve">název projektu/akce </t>
    </r>
    <r>
      <rPr>
        <sz val="8"/>
        <rFont val="Arial CE"/>
        <family val="2"/>
        <charset val="238"/>
      </rPr>
      <t xml:space="preserve"> (dle smlouvy)</t>
    </r>
    <r>
      <rPr>
        <sz val="10"/>
        <rFont val="Arial CE"/>
        <family val="2"/>
        <charset val="238"/>
      </rPr>
      <t xml:space="preserve"> : </t>
    </r>
  </si>
  <si>
    <t>výše poskytnuté dotace v Kč. :</t>
  </si>
  <si>
    <r>
      <rPr>
        <sz val="10"/>
        <rFont val="Arial CE"/>
        <family val="2"/>
        <charset val="238"/>
      </rPr>
      <t xml:space="preserve">účel použití   </t>
    </r>
    <r>
      <rPr>
        <sz val="8"/>
        <rFont val="Arial CE"/>
        <family val="2"/>
        <charset val="238"/>
      </rPr>
      <t xml:space="preserve"> (dle smlouvy)  :</t>
    </r>
  </si>
  <si>
    <t xml:space="preserve"> Dotaci je nutno vyúčtovat  do : </t>
  </si>
  <si>
    <r>
      <rPr>
        <b/>
        <sz val="10"/>
        <rFont val="Arial CE"/>
        <family val="2"/>
        <charset val="238"/>
      </rPr>
      <t xml:space="preserve">Rozpis vyúčtování poskytnuté dotace  </t>
    </r>
    <r>
      <rPr>
        <sz val="8"/>
        <rFont val="Arial CE"/>
        <family val="2"/>
        <charset val="238"/>
      </rPr>
      <t>(vyplňujte podle "Závazných pokynů………")</t>
    </r>
  </si>
  <si>
    <t>číslo dokl.:</t>
  </si>
  <si>
    <t xml:space="preserve">částka : </t>
  </si>
  <si>
    <t xml:space="preserve">název zboží či služby </t>
  </si>
  <si>
    <t xml:space="preserve">Do těchto kolonek pište pouze částky jako číslo. Formát se vyplňuje automaticky. - pište např.  5000  nikoliv 5 000 </t>
  </si>
  <si>
    <t>Nepište tedy čísla  ani s mezerou u tisíců, ani za částkou nepište žádnou zkratku měny, nebo pomlčku, např. 5000,- je špatně</t>
  </si>
  <si>
    <t>Všechny tato chyby mohou  zrušit nastavené formátování a špatně napsaná částka nemusí být  zahrnuta do automatického součtu.</t>
  </si>
  <si>
    <t>Doložené  náklady projektu,  podle uvedených  dokladů.</t>
  </si>
  <si>
    <t>Částka, která byla uhrazena z jiných zdrojů.</t>
  </si>
  <si>
    <t>Jinými zdroji jsou jiné dotace, granty, sponzorské a jiné dary.</t>
  </si>
  <si>
    <t>Částka,  která  byla  uhrazena z vlastních prostředků.</t>
  </si>
  <si>
    <t>Částka uhrazená z vlastních prostředků je v podstatě rozdíl mezi výší poskytnuté dotace</t>
  </si>
  <si>
    <t>Čestné prohlášení :</t>
  </si>
  <si>
    <t>a částkou předloženého vyúčtování, po odečtu částky hrazené z jiných zdrojů.</t>
  </si>
  <si>
    <t xml:space="preserve">Podepsaný zástupce obdarované organizace prohlašuje, že účetní doklady předložené k tomuto </t>
  </si>
  <si>
    <t>vyúčtování nebyly a nebudou použity pro jiný účel, než je  řízení o poskytnutí dotace ke kterému</t>
  </si>
  <si>
    <t>obdarovaný předkládá toto vyúčtování.</t>
  </si>
  <si>
    <t xml:space="preserve">Přílohou předloženého vyúčtování  jsou : </t>
  </si>
  <si>
    <t>a)   kopie  uvedených  dokladů,  jejichž originály byly zkontrolovány, označeny a vráceny  obdarovanému</t>
  </si>
  <si>
    <t xml:space="preserve">b)   další doklady v počtu listů  :  </t>
  </si>
  <si>
    <t xml:space="preserve">V Praze dne  : </t>
  </si>
  <si>
    <t xml:space="preserve">Razítko  a podpis  odpovědného zástupce obdarovaného : </t>
  </si>
  <si>
    <t xml:space="preserve">kontrola dokladů provedena dne : </t>
  </si>
  <si>
    <t>poznámky :</t>
  </si>
  <si>
    <t>Žádost o souhlas se změnou účelu použití finančních prostředků.</t>
  </si>
  <si>
    <t>TJ Sokol Stodůlky</t>
  </si>
  <si>
    <t xml:space="preserve">Celoroční činnost TJ Sokol Stodůlky </t>
  </si>
  <si>
    <r>
      <rPr>
        <sz val="10"/>
        <rFont val="Arial CE"/>
        <family val="2"/>
        <charset val="238"/>
      </rPr>
      <t>název projektu/akce</t>
    </r>
    <r>
      <rPr>
        <sz val="8"/>
        <rFont val="Arial CE"/>
        <family val="2"/>
        <charset val="238"/>
      </rPr>
      <t xml:space="preserve"> (dle smlouvy)</t>
    </r>
    <r>
      <rPr>
        <sz val="10"/>
        <rFont val="Arial CE"/>
        <family val="2"/>
        <charset val="238"/>
      </rPr>
      <t xml:space="preserve"> : </t>
    </r>
  </si>
  <si>
    <t>Cyklistický spolek Stodůlky</t>
  </si>
  <si>
    <t>Podpora činnosti Cyklistického spolku Stodůlky</t>
  </si>
  <si>
    <t>SK Aktis Praha</t>
  </si>
  <si>
    <t>Sportovní Klub Hala Lužiny</t>
  </si>
  <si>
    <t>Podpora celoroční pravidelné činnosti v oblasti sportu</t>
  </si>
  <si>
    <t xml:space="preserve">ŠSK při ZŠ Janského </t>
  </si>
  <si>
    <t>HB Basket Praha o.p.s.</t>
  </si>
  <si>
    <t>Obdarovaný subjekt žádá o souhlas se změnou účelu využití poskytnuté dotace pro položku :</t>
  </si>
  <si>
    <t>Taekwondo WTF klub Praha</t>
  </si>
  <si>
    <t>Pronájmy tělových. zařízení a mat. techn. vybavení oddílu dětí a mládeže</t>
  </si>
  <si>
    <t>Uveďte výši částky a žádaný nový účel využití</t>
  </si>
  <si>
    <t>č. :</t>
  </si>
  <si>
    <t>účel použití</t>
  </si>
  <si>
    <t>I.</t>
  </si>
  <si>
    <t>II.</t>
  </si>
  <si>
    <t>Odůvodnění :</t>
  </si>
  <si>
    <t>Datum :</t>
  </si>
  <si>
    <t>Podpis :</t>
  </si>
  <si>
    <t>Vyjádření zástupce starosty :</t>
  </si>
  <si>
    <t>Žádost o souhlas se změnou termínu konání akce</t>
  </si>
  <si>
    <t xml:space="preserve">V případě akcí pro veřejnost původně uvedený (plánovaný) termín konání akce </t>
  </si>
  <si>
    <t xml:space="preserve">Obdarovaný subjekt žádá o souhlas se změnou termínu konání akce - upřesňuje termín. </t>
  </si>
  <si>
    <t>Nový - upřesněný -  termín konání akce.</t>
  </si>
  <si>
    <t>Žádost o prodloužení termínu k předložení vyúčtování</t>
  </si>
  <si>
    <t xml:space="preserve">Obdarovaný subjekt žádá o prodloužení původně stanoveného termínu pro předložení vyúčtování. </t>
  </si>
  <si>
    <t xml:space="preserve">Nový termín pro předložení vyúčtování : </t>
  </si>
  <si>
    <t>Zpráva delegáta o konání akce</t>
  </si>
  <si>
    <t>Hlavní pořadatel akce :</t>
  </si>
  <si>
    <t>Název akce:</t>
  </si>
  <si>
    <t>Termín konání akce/datum:</t>
  </si>
  <si>
    <t>Termín konání akce/čas:</t>
  </si>
  <si>
    <t>Místo konání akce:</t>
  </si>
  <si>
    <t>Druh akce :</t>
  </si>
  <si>
    <t>Odhad počtu účastníků :</t>
  </si>
  <si>
    <t>Přítomnost zástupce MČ :</t>
  </si>
  <si>
    <t>Účast TV Praha 13 / jiné TV :</t>
  </si>
  <si>
    <t>Delegát spolupořadatele :</t>
  </si>
  <si>
    <t>Fotograf MČ :</t>
  </si>
  <si>
    <t>Poznámky :</t>
  </si>
  <si>
    <t>Městská část Praha 13</t>
  </si>
  <si>
    <t>(Nelze předkládat paragony se všeobecným názvem „Kancelářské potřeby“, „Drogerie“, „Výtvarné potřeby“ atd. Tento rozpis musí provést prodejna, nikoliv dodatečně kupující.)</t>
  </si>
  <si>
    <t xml:space="preserve">                                               </t>
  </si>
  <si>
    <t xml:space="preserve">  </t>
  </si>
  <si>
    <t>turnaje spojené s náborem</t>
  </si>
  <si>
    <t>pronájem prostor</t>
  </si>
  <si>
    <t>turnaj podzim a nábory celoroční</t>
  </si>
  <si>
    <t xml:space="preserve">materiální zabezpečení  a technické zabezpečení </t>
  </si>
  <si>
    <t>tradiční předvánoční turnaj pro obyvatele Prahy 13</t>
  </si>
  <si>
    <t xml:space="preserve">dárky pro účastníky a materiální zabezpečení </t>
  </si>
  <si>
    <t>turnaje žáků a přípravek, nábory</t>
  </si>
  <si>
    <t>turnaje a zápasy malých tenisových nadějí</t>
  </si>
  <si>
    <t>Sportovní klub Velká Ohrada, z.s.</t>
  </si>
  <si>
    <t>Podpora sportu na Velké Ohradě</t>
  </si>
  <si>
    <t>Turnaj ve stolním tenisu</t>
  </si>
  <si>
    <t>Turnaj v badmintonu</t>
  </si>
  <si>
    <t>Basketbalový turnaj starších minižáků</t>
  </si>
  <si>
    <t xml:space="preserve">pronájem prostor a technické zabezpečení </t>
  </si>
  <si>
    <t>Basketbalový turnaj mladších žáků</t>
  </si>
  <si>
    <t>Basketbalový turnaj starších žáků</t>
  </si>
  <si>
    <t>Sportovní den SKVO na Festivalu volného času</t>
  </si>
  <si>
    <t xml:space="preserve">dárky pro účastníky a technické zabezpečení </t>
  </si>
  <si>
    <t>SK Aktis Praha, z.s.</t>
  </si>
  <si>
    <t>Liga atletických přípravek</t>
  </si>
  <si>
    <t xml:space="preserve">medaile a poháry v soutěži a technické zabezpečení </t>
  </si>
  <si>
    <t>ŠSK při ZŠ Janského 2189, Praha 5</t>
  </si>
  <si>
    <t>květen - červen 2024</t>
  </si>
  <si>
    <t>Otevřený sportovní den nejen pro předškoláky</t>
  </si>
  <si>
    <t>Odznak všestrannosti olympijských vítězů</t>
  </si>
  <si>
    <t>BK HB Basket, z.s.</t>
  </si>
  <si>
    <t>EWSC Praha, z.s.</t>
  </si>
  <si>
    <t>Tréninky Powerchair Hockey pro děti i dospělé</t>
  </si>
  <si>
    <t>OLYMP FLORBAL, z.s.</t>
  </si>
  <si>
    <t>Florbal pro děti na území MČ Praha 13</t>
  </si>
  <si>
    <t>FitStation.cz, z.s.</t>
  </si>
  <si>
    <t>Rozvoj tréninkové základny</t>
  </si>
  <si>
    <t>Sportovní den se závody v aerobiku</t>
  </si>
  <si>
    <t>pronájem prostor a dárky pro účastníky</t>
  </si>
  <si>
    <t>SK JEREMI, z.s.</t>
  </si>
  <si>
    <t>Vybavení a materiál pro sportovní školy</t>
  </si>
  <si>
    <t xml:space="preserve">honoráře pro profesionální účinkující a materiální zabezpečení </t>
  </si>
  <si>
    <t>Jarní dětská olympiáda</t>
  </si>
  <si>
    <t>2.6.2024</t>
  </si>
  <si>
    <t>Sportovní odpoledne ke Dni dětí</t>
  </si>
  <si>
    <t>Veřejná Sportovní Akademie z.s.</t>
  </si>
  <si>
    <t>Sportovní klub YAWARA PRAGUE z.s.</t>
  </si>
  <si>
    <t>Ludus Magnus z.s.</t>
  </si>
  <si>
    <t>Sportovní kurzy při školách Prahy 13</t>
  </si>
  <si>
    <t>SPORTJOY, z. s.</t>
  </si>
  <si>
    <t>Sportovní příměstské tábory pro děti v Praze 13</t>
  </si>
  <si>
    <t>Tenisová škola Tallent s.r.o.</t>
  </si>
  <si>
    <t>honoráře pro profesionální účinkující a vyberte ze seznamu :</t>
  </si>
  <si>
    <t>Ing. Natália Poldaufová</t>
  </si>
  <si>
    <t>Tai-chi i Čchi-kung pro seniory a aktivní skupinu obyvatelů Prahy 13</t>
  </si>
  <si>
    <t>Sportklub Bessie, z.s.</t>
  </si>
  <si>
    <t>Netradiční sportovní závody pro děti a mládež v Centrálním parku</t>
  </si>
  <si>
    <t>materiální zabezpečení  a dárky pro účastníky</t>
  </si>
  <si>
    <t>Divadlo D13, z.s.</t>
  </si>
  <si>
    <t>Tancem ke zdraví-podpora celoroční činnosti TS Mirabel</t>
  </si>
  <si>
    <t>Taneční studio Mirabel, z.s.</t>
  </si>
  <si>
    <t>Dopolední vystoupení pro školy</t>
  </si>
  <si>
    <t>TS DEMO, z.s.</t>
  </si>
  <si>
    <t>Celoroční činnost komunitního centra Czech Photo pro komunitu seniorů</t>
  </si>
  <si>
    <t>Top Dance Prague Team z. s.</t>
  </si>
  <si>
    <t>Dětský karneval na ledě</t>
  </si>
  <si>
    <t>honoráře pro profesionální účinkující a dárky pro účastníky</t>
  </si>
  <si>
    <t>Ekodomov, z.s.</t>
  </si>
  <si>
    <t>Pro kořínky, z. s.</t>
  </si>
  <si>
    <t>Pečujeme o zahradu Prokopka a její komunitu</t>
  </si>
  <si>
    <t>Pro kořínky, z.s.</t>
  </si>
  <si>
    <t>Jóga pod širým nebem</t>
  </si>
  <si>
    <t>Pronájem tělocvičny a nákup sportovních potřeb</t>
  </si>
  <si>
    <t>Čarodějnice</t>
  </si>
  <si>
    <t>Dětský den</t>
  </si>
  <si>
    <t>Drakiáda</t>
  </si>
  <si>
    <t>Rozloučení s prázdninami</t>
  </si>
  <si>
    <t>Mikulášská nadílka</t>
  </si>
  <si>
    <t>Třebonické letní hry</t>
  </si>
  <si>
    <t>technické zabezpečení  a dárky pro účastníky</t>
  </si>
  <si>
    <t>Den dětí s hasiči</t>
  </si>
  <si>
    <t>Rozsvícení vánočního stromu s nadílkou pro děti</t>
  </si>
  <si>
    <t>Římskokatolická farnost u kostela sv. Jakuba St., Praha - Stodůlky</t>
  </si>
  <si>
    <t>Dušičkový koncert</t>
  </si>
  <si>
    <t>Velikonoční koncert</t>
  </si>
  <si>
    <t>Společnost pro talent a nadání</t>
  </si>
  <si>
    <t>Kluby rodičů a učitelů</t>
  </si>
  <si>
    <t>TIB, z.s.</t>
  </si>
  <si>
    <t>Dvě šance v Trávě</t>
  </si>
  <si>
    <t>Centrum pro dětský sluch Tamtam, o.p.s.</t>
  </si>
  <si>
    <t>Keramická dílna pro sluchově postižené a slyšící děti a dospělé</t>
  </si>
  <si>
    <t>Místo porozumění - Zahradní slavnost</t>
  </si>
  <si>
    <t>Proxima Sociale o.p.s.</t>
  </si>
  <si>
    <t>Streetfotbalové turnaje</t>
  </si>
  <si>
    <t>Šikovné děti, z.s.</t>
  </si>
  <si>
    <t>Šikovné děti - Kutil Junior -  pravidelné kroužky řemesel a kutilství</t>
  </si>
  <si>
    <t>Řemeslné a kutilské dílny pro děti a mládež - Medobraní</t>
  </si>
  <si>
    <t>Řemeslné a kutilské dílny pro školní družiny</t>
  </si>
  <si>
    <t>Zdravotní klaun, o.p.s. </t>
  </si>
  <si>
    <t>Pravidelné klauniády na specializovaných odděleních FN Motol</t>
  </si>
  <si>
    <t xml:space="preserve">Podpis : </t>
  </si>
  <si>
    <t>TJ Sokol Stodůlky Z.S.</t>
  </si>
  <si>
    <t>Celoroční činnost všech oddílů</t>
  </si>
  <si>
    <t xml:space="preserve">úhradu nezbytných externích služeb 30000 Kč </t>
  </si>
  <si>
    <t>31.12.2025</t>
  </si>
  <si>
    <t>vaclav.sailer@post.cz</t>
  </si>
  <si>
    <t xml:space="preserve">hrazení krátkodobých pronájmů  30000 Kč </t>
  </si>
  <si>
    <t>jcivin@cbox.cz</t>
  </si>
  <si>
    <t>hrazení krátkodobých pronájmů  30000 Kč</t>
  </si>
  <si>
    <t>skaktis@seznam.cz</t>
  </si>
  <si>
    <t>ŠSK při ZŠ Janského 2189</t>
  </si>
  <si>
    <t>nákup zařízení a vybavení  20000 Kč a nákup spotřebního materiálu 10000 Kč</t>
  </si>
  <si>
    <t>janacivinova@seznam.cz</t>
  </si>
  <si>
    <t xml:space="preserve">Podpora pravidelné sportovní celoroční činnosti dětí </t>
  </si>
  <si>
    <t>hbbasket@hbbasket.cz</t>
  </si>
  <si>
    <t>iva.zemkova@jaguars.cz</t>
  </si>
  <si>
    <t>Panthers Praha, z.s.</t>
  </si>
  <si>
    <t>Podpora mládežnického florbalu na Praze 13</t>
  </si>
  <si>
    <t>info@panthers.cz</t>
  </si>
  <si>
    <t>piech@fbkolymp.cz</t>
  </si>
  <si>
    <t>hrazení krátkodobých pronájmů  27000 Kč a nákup zařízení a vybavení 3000 Kč</t>
  </si>
  <si>
    <t>gtrefna@gmail.com</t>
  </si>
  <si>
    <t xml:space="preserve">nákup spotřebního materiálu 20000 Kč </t>
  </si>
  <si>
    <t>sacha@jeremi.cz</t>
  </si>
  <si>
    <t>VK Lvi Praha, z.s.</t>
  </si>
  <si>
    <t>Zajištění tréninkového procesu dětí ve volejbale</t>
  </si>
  <si>
    <t>hrazení krátkodobých pronájmů   30000 Kč</t>
  </si>
  <si>
    <t>info@vk-lvipraha.cz</t>
  </si>
  <si>
    <t>Senior fitnes z.s.</t>
  </si>
  <si>
    <t>Senioři Prahy 13 v pohybu</t>
  </si>
  <si>
    <t>hrazení krátkodobých pronájmů  13000 Kč a úhradu nezbytných externích služeb 12000 Kč</t>
  </si>
  <si>
    <t>seniorfitnes@seznam.cz</t>
  </si>
  <si>
    <t xml:space="preserve">Sportuj s VSA </t>
  </si>
  <si>
    <t xml:space="preserve">úhradu nezbytných externích služeb 29000 Kč </t>
  </si>
  <si>
    <t>info@verejnasportovni.cz, kopec@verejnasportovni.cz</t>
  </si>
  <si>
    <t>Zvyšeni zajmu o judo mezi děti Prahy 13</t>
  </si>
  <si>
    <t>hrazení krátkodobých pronájmů  25000 Kč a nákup zařízení a vybavení 5000 Kč</t>
  </si>
  <si>
    <t>gracovajudo@seznam.cz</t>
  </si>
  <si>
    <t>monikajanstova@gmail.com</t>
  </si>
  <si>
    <t>WKS Praha,spolek</t>
  </si>
  <si>
    <t>wks@email.cz</t>
  </si>
  <si>
    <t>Příspěvek na tenisové kroužky, popularizace tenisu a turnaje pro neregistrované děti na Praze 13</t>
  </si>
  <si>
    <t>libor.tesner@tallent.cz</t>
  </si>
  <si>
    <t>hrazení krátkodobých pronájmů  28000 Kč a úhradu nezbytných externích služeb 2000 Kč</t>
  </si>
  <si>
    <t>poldaufova@alisa.cz</t>
  </si>
  <si>
    <t>AVALOKA, s.r.o.</t>
  </si>
  <si>
    <t>Jóga  pro teenagery, 1 skolní pololetí 2025/2026</t>
  </si>
  <si>
    <t xml:space="preserve">hrazení krátkodobých pronájmů  28000 Kč </t>
  </si>
  <si>
    <t>avaloka@avaloka.cz</t>
  </si>
  <si>
    <t>Podpora realizace představení</t>
  </si>
  <si>
    <t>hrazení krátkodobých pronájmů  16000 Kč a úhradu nezbytných externích služeb 8000 Kč</t>
  </si>
  <si>
    <t>iveta.cmerova@gmail.com</t>
  </si>
  <si>
    <t>hrazení krátkodobých pronájmů  20000 Kč a nákup spotřebního materiálu 4000 Kč</t>
  </si>
  <si>
    <t>pekarkova.k@tsmirabel.cz</t>
  </si>
  <si>
    <t>Podpora sportovní/soutěžní činnosti</t>
  </si>
  <si>
    <t>úhradu nezbytných externích služeb 12000 Kč a nákup spotřebního materiálu 6000 Kč</t>
  </si>
  <si>
    <t>jitka.tsdemo@gmail.com</t>
  </si>
  <si>
    <t>Czech Photo centre, s.r.o.</t>
  </si>
  <si>
    <t xml:space="preserve">hrazení krátkodobých pronájmů  20000 Kč </t>
  </si>
  <si>
    <t>humlova@czechphoto.org</t>
  </si>
  <si>
    <t>Top Dance Prague 2025</t>
  </si>
  <si>
    <t xml:space="preserve">hrazení krátkodobých pronájmů  10000 Kč </t>
  </si>
  <si>
    <t>manazer@topdanceprague.cz</t>
  </si>
  <si>
    <t>Pionýr, z. s. - Pionýrská skupina RONDEL</t>
  </si>
  <si>
    <t>Oddysea One</t>
  </si>
  <si>
    <t>nákup zařízení a vybavení  16000 Kč a nákup spotřebního materiálu 4000 Kč</t>
  </si>
  <si>
    <t>rondel@praha.pionyr.cz</t>
  </si>
  <si>
    <t>Malý průzkumník přírody na Praze 13 (2025)</t>
  </si>
  <si>
    <t>nákup zařízení a vybavení  15000 Kč a nákup spotřebního materiálu 10000 Kč</t>
  </si>
  <si>
    <t>tomas.hodek@ekodomov.cz</t>
  </si>
  <si>
    <t>úhradu nezbytných externích služeb 15000 Kč a nákup zařízení a vybavení 10000 Kč</t>
  </si>
  <si>
    <t>info@zahradaprokopka.cz</t>
  </si>
  <si>
    <t>Centrum 1. pomoci pro kočky, z. s.</t>
  </si>
  <si>
    <t>Péče o opuštěné, nechtěné a týrané kočky</t>
  </si>
  <si>
    <t xml:space="preserve">nákup spotřebního materiálu 10000 Kč </t>
  </si>
  <si>
    <t>depozitumstodulky@gmail.com</t>
  </si>
  <si>
    <t>Sbor dobrovolných hasičů Stodůlky</t>
  </si>
  <si>
    <t>nákup zařízení a vybavení  15000 Kč a hrazení krátkodobých pronájmů  15000 Kč</t>
  </si>
  <si>
    <t>evamichlova@centrum.cz</t>
  </si>
  <si>
    <t>SH ČMS SDH Praha 5 - Třebonice</t>
  </si>
  <si>
    <t>Vraťme děti a mládež ke sportu.</t>
  </si>
  <si>
    <t>nákup zařízení a vybavení  25000 Kč a nákup spotřebního materiálu 5000 Kč</t>
  </si>
  <si>
    <t>martahorakova69@seznam.cz</t>
  </si>
  <si>
    <t>Aktivní prožití času dětí ze sídliště IV.</t>
  </si>
  <si>
    <t>hrazení krátkodobých pronájmů  13000 Kč a nákup spotřebního materiálu 3000 Kč</t>
  </si>
  <si>
    <t>lucie.fricova@farnoststodulky.cz</t>
  </si>
  <si>
    <t xml:space="preserve">úhradu nezbytných externích služeb 9000 Kč </t>
  </si>
  <si>
    <t>vondrakova@gmail.com</t>
  </si>
  <si>
    <t>Tvořivá informatika 2025</t>
  </si>
  <si>
    <t>nákup zařízení a vybavení  14000 Kč a hrazení krátkodobých pronájmů  10000 Kč</t>
  </si>
  <si>
    <t>zuzana.kocikova@tib.cz</t>
  </si>
  <si>
    <t>nákup spotřebního materiálu 20000 Kč a úhradu nezbytných externích služeb 4000 Kč</t>
  </si>
  <si>
    <t>fenclova@detskysluch.cz</t>
  </si>
  <si>
    <t>Vybavení Klubu</t>
  </si>
  <si>
    <t>nákup zařízení a vybavení  10000 Kč a nákup spotřebního materiálu 8000 Kč</t>
  </si>
  <si>
    <t>egertova@proximasociale.cz</t>
  </si>
  <si>
    <t>hrazení krátkodobých pronájmů  23 000 Kč anákup spotřebního materiálu 2000 Kč</t>
  </si>
  <si>
    <t>info@kutiljunior.cz</t>
  </si>
  <si>
    <t xml:space="preserve">TJ Sokol Stodůlky z.s., </t>
  </si>
  <si>
    <t>materiální zabezpečení</t>
  </si>
  <si>
    <t>květen, září až prosinec 2025</t>
  </si>
  <si>
    <t>květen - prosinec 2025</t>
  </si>
  <si>
    <t xml:space="preserve">pronájem prostor a materiální zabezpečení </t>
  </si>
  <si>
    <t>září - prosinec 2025</t>
  </si>
  <si>
    <t>turnaje v nohejbalu, spojené s náborem</t>
  </si>
  <si>
    <t>prosinec 2025</t>
  </si>
  <si>
    <t>srpen až prosinec 2025 dle volných termínů tělocvičen</t>
  </si>
  <si>
    <t>srpen až prosinec 2025 dle volných tělocvičen</t>
  </si>
  <si>
    <t>září - listopad 2025 - dlouhodobě, finále listopad 2025</t>
  </si>
  <si>
    <t>20.6.- 26.6.2025</t>
  </si>
  <si>
    <t>Expedice Vltava 2025</t>
  </si>
  <si>
    <t>technické zabezpečení</t>
  </si>
  <si>
    <t xml:space="preserve"> 6. a 7.9.2025</t>
  </si>
  <si>
    <t xml:space="preserve">technické zabezpečení  a materiální zabezpečení </t>
  </si>
  <si>
    <t>14.5., 12.6., 17.6.2025</t>
  </si>
  <si>
    <t>19.5. 2025</t>
  </si>
  <si>
    <t>Butovický Zajíček</t>
  </si>
  <si>
    <t>březen - září 2025</t>
  </si>
  <si>
    <t>19. a 20. červen 2025</t>
  </si>
  <si>
    <t>Pohyb je život, dívat se nestačí</t>
  </si>
  <si>
    <t>Otevřený sportovní den nejen pro starší žáky a dorost</t>
  </si>
  <si>
    <t>13. - 15.6.2025</t>
  </si>
  <si>
    <t>Mezinárodní turnaj minižákyň</t>
  </si>
  <si>
    <t xml:space="preserve">honoráře pro porotce nebo rozhodčí a materiální zabezpečení </t>
  </si>
  <si>
    <t>3.9.2025</t>
  </si>
  <si>
    <t>Panthers Day</t>
  </si>
  <si>
    <t>honoráře pro porotce nebo rozhodčí a vyberte ze seznamu :</t>
  </si>
  <si>
    <t>červen 2025</t>
  </si>
  <si>
    <t>srpen 2025</t>
  </si>
  <si>
    <t>18.5.2025</t>
  </si>
  <si>
    <t>Den rodin</t>
  </si>
  <si>
    <t>7.9.2025</t>
  </si>
  <si>
    <t>SPORTOVNÍ DEN PRO DĚTI Z MČ PRAHA 13</t>
  </si>
  <si>
    <t>29.3.2025</t>
  </si>
  <si>
    <t>JEREMI NAROZENINY</t>
  </si>
  <si>
    <t>6.4.2025</t>
  </si>
  <si>
    <t>TAJV, z. s.</t>
  </si>
  <si>
    <t>19.11.2025</t>
  </si>
  <si>
    <t>TAJV Open v MČ Praha 13</t>
  </si>
  <si>
    <t>janvana@tajv.cz</t>
  </si>
  <si>
    <t>31.08.2025</t>
  </si>
  <si>
    <t>Stodůlská smeč - 2025</t>
  </si>
  <si>
    <t xml:space="preserve">medaile a poháry v soutěži a materiální zabezpečení </t>
  </si>
  <si>
    <t>13.09.2025</t>
  </si>
  <si>
    <t>Sportovní den mládeže v MČ Praha 13 - 6. ročník</t>
  </si>
  <si>
    <t>15.3.+16.3.2025</t>
  </si>
  <si>
    <t>Pražský přebor ve volejbale žáků - U14+U16</t>
  </si>
  <si>
    <t>pronájem prostor a honoráře pro porotce nebo rozhodčí</t>
  </si>
  <si>
    <t>říjen  2025</t>
  </si>
  <si>
    <t>listopad 2025</t>
  </si>
  <si>
    <t>7. 7. - 29. 8. 2025</t>
  </si>
  <si>
    <t>info@sportjoy.cz</t>
  </si>
  <si>
    <t>duben, květen, červen, září, říjen, listopad</t>
  </si>
  <si>
    <t>patrik.boubin@seznam.cz</t>
  </si>
  <si>
    <t>říjen či listopad</t>
  </si>
  <si>
    <t>Běh Prahou 13 na 5 a 13 km</t>
  </si>
  <si>
    <t>13. 4. 2025</t>
  </si>
  <si>
    <t>Avaloka s.r.o.</t>
  </si>
  <si>
    <t>21.–25. července, 28. července – 1. srpna, 18.–22. srpna</t>
  </si>
  <si>
    <t>Přimestský letní dětský tábor 'Hrájeme si spolu a nejsme online''</t>
  </si>
  <si>
    <t>honoráře pro profesionální účinkující</t>
  </si>
  <si>
    <t>20.6.2025</t>
  </si>
  <si>
    <t>19.6.2025</t>
  </si>
  <si>
    <t>Slavnostní zakončení 20. taneční sezóny</t>
  </si>
  <si>
    <t>23. 11. 2025</t>
  </si>
  <si>
    <t>1.6.2025</t>
  </si>
  <si>
    <t>Stroj času - II. ročník " Cesta do středověku"</t>
  </si>
  <si>
    <t>Tradičně - netradičně</t>
  </si>
  <si>
    <t>24. 4. 2025</t>
  </si>
  <si>
    <t>Pevně v sedle</t>
  </si>
  <si>
    <t>6.5. a 9.10.2025</t>
  </si>
  <si>
    <t>Jarní a Podzimní bylinkové tvoření</t>
  </si>
  <si>
    <t>23.6.2025</t>
  </si>
  <si>
    <t>9. 9. 2025</t>
  </si>
  <si>
    <t>Ekodivadlo O vodní kapce</t>
  </si>
  <si>
    <t>31.srpna 2025</t>
  </si>
  <si>
    <t>30.4.2025</t>
  </si>
  <si>
    <t>1.června 2025</t>
  </si>
  <si>
    <t>6.prosince 2025</t>
  </si>
  <si>
    <t>19.října 2025</t>
  </si>
  <si>
    <t>SH ČMS SDH Praha 5  - Třebonice</t>
  </si>
  <si>
    <t>SH ČMS SDH Praha 5 - Třebonce</t>
  </si>
  <si>
    <t>30.8.2025</t>
  </si>
  <si>
    <t>2. 11. 2025</t>
  </si>
  <si>
    <t>25. 12. 2025</t>
  </si>
  <si>
    <t>Vánoční koncert</t>
  </si>
  <si>
    <t>MamiGYM</t>
  </si>
  <si>
    <t xml:space="preserve">Den zdraví </t>
  </si>
  <si>
    <t>kristy@mamigym.cz</t>
  </si>
  <si>
    <t>Září 2025</t>
  </si>
  <si>
    <t>Týden cvičení pro těhotné a maminky zdarma</t>
  </si>
  <si>
    <t>dárky pro účastníky a honoráře pro profesionální účinkující</t>
  </si>
  <si>
    <t>10. 9. 2025</t>
  </si>
  <si>
    <t>Megabajty: Když technologie potká fantazii</t>
  </si>
  <si>
    <t>září 2025</t>
  </si>
  <si>
    <t>Divokej event. VII</t>
  </si>
  <si>
    <t>honoráře pro porotce nebo rozhodčí a dárky pro účastníky</t>
  </si>
  <si>
    <t>červen, září</t>
  </si>
  <si>
    <t>Koloběžkový workshop VI. Na třináctce</t>
  </si>
  <si>
    <t>květen, červen a říjen</t>
  </si>
  <si>
    <t>Řemeslné dílny pro děti a mládež - Svatováclavské slavnosti</t>
  </si>
  <si>
    <t>duben až prosinec 2025</t>
  </si>
  <si>
    <t>1.4.2025 - 31.12.2025</t>
  </si>
  <si>
    <t>eva.husarova@zdravotniklaun.cz</t>
  </si>
  <si>
    <t>Seznam dotací poskytnutých v roce 2025.</t>
  </si>
  <si>
    <t>Závazné pokyny pro správné vyúčtování dotace v oblasti volného času pro r. 2025</t>
  </si>
  <si>
    <r>
      <t>1.</t>
    </r>
    <r>
      <rPr>
        <sz val="7"/>
        <rFont val="Times New Roman"/>
        <family val="1"/>
        <charset val="238"/>
      </rPr>
      <t xml:space="preserve">      </t>
    </r>
    <r>
      <rPr>
        <sz val="12"/>
        <rFont val="Times New Roman"/>
        <family val="1"/>
        <charset val="238"/>
      </rPr>
      <t xml:space="preserve">Obdarovaný předloží vyúčtování dotace: </t>
    </r>
  </si>
  <si>
    <r>
      <t>-</t>
    </r>
    <r>
      <rPr>
        <sz val="7"/>
        <rFont val="Times New Roman"/>
        <family val="1"/>
        <charset val="238"/>
      </rPr>
      <t xml:space="preserve">         </t>
    </r>
    <r>
      <rPr>
        <b/>
        <sz val="12"/>
        <rFont val="Times New Roman"/>
        <family val="1"/>
        <charset val="238"/>
      </rPr>
      <t>u programu číslo 1</t>
    </r>
    <r>
      <rPr>
        <sz val="12"/>
        <rFont val="Times New Roman"/>
        <family val="1"/>
        <charset val="238"/>
      </rPr>
      <t xml:space="preserve"> (podpora pravidelné celoroční činnosti) </t>
    </r>
    <r>
      <rPr>
        <b/>
        <sz val="12"/>
        <rFont val="Times New Roman"/>
        <family val="1"/>
        <charset val="238"/>
      </rPr>
      <t xml:space="preserve">do 30 dnů po uskutečnění poslední platby </t>
    </r>
    <r>
      <rPr>
        <sz val="12"/>
        <rFont val="Times New Roman"/>
        <family val="1"/>
        <charset val="238"/>
      </rPr>
      <t>(rozhodující je datum uskutečnění zdanitelného plnění)</t>
    </r>
    <r>
      <rPr>
        <b/>
        <sz val="12"/>
        <rFont val="Times New Roman"/>
        <family val="1"/>
        <charset val="238"/>
      </rPr>
      <t>,</t>
    </r>
    <r>
      <rPr>
        <sz val="12"/>
        <rFont val="Times New Roman"/>
        <family val="1"/>
        <charset val="238"/>
      </rPr>
      <t xml:space="preserve"> </t>
    </r>
    <r>
      <rPr>
        <b/>
        <sz val="12"/>
        <rFont val="Times New Roman"/>
        <family val="1"/>
        <charset val="238"/>
      </rPr>
      <t>kterou se vyčerpala poskytnutá finanční částka,</t>
    </r>
    <r>
      <rPr>
        <sz val="12"/>
        <rFont val="Times New Roman"/>
        <family val="1"/>
        <charset val="238"/>
      </rPr>
      <t xml:space="preserve"> nejpozději</t>
    </r>
    <r>
      <rPr>
        <b/>
        <sz val="12"/>
        <rFont val="Times New Roman"/>
        <family val="1"/>
        <charset val="238"/>
      </rPr>
      <t xml:space="preserve"> však do data uvedeného ve smlouvě.</t>
    </r>
  </si>
  <si>
    <r>
      <t>-</t>
    </r>
    <r>
      <rPr>
        <sz val="7"/>
        <rFont val="Times New Roman"/>
        <family val="1"/>
        <charset val="238"/>
      </rPr>
      <t xml:space="preserve">         </t>
    </r>
    <r>
      <rPr>
        <b/>
        <sz val="12"/>
        <rFont val="Times New Roman"/>
        <family val="1"/>
        <charset val="238"/>
      </rPr>
      <t xml:space="preserve">u programu č. 2 </t>
    </r>
    <r>
      <rPr>
        <sz val="12"/>
        <rFont val="Times New Roman"/>
        <family val="1"/>
        <charset val="238"/>
      </rPr>
      <t>(spolupořadatelství)</t>
    </r>
    <r>
      <rPr>
        <b/>
        <sz val="12"/>
        <rFont val="Times New Roman"/>
        <family val="1"/>
        <charset val="238"/>
      </rPr>
      <t xml:space="preserve"> nejpozději do data uvedeného ve smlouvě.</t>
    </r>
  </si>
  <si>
    <r>
      <t xml:space="preserve">2. </t>
    </r>
    <r>
      <rPr>
        <b/>
        <sz val="12"/>
        <rFont val="Times New Roman"/>
        <family val="1"/>
        <charset val="238"/>
      </rPr>
      <t>Vyúčtování dotace se předkládá písemně v jednom vyhotovení na formuláři, který byl v elektronické podobě obdarovanému doručen.</t>
    </r>
    <r>
      <rPr>
        <sz val="12"/>
        <rFont val="Times New Roman"/>
        <family val="1"/>
        <charset val="238"/>
      </rPr>
      <t xml:space="preserve"> Při vyúčtování poskytnuté dotace je možno uplatnit jen takové nákupy nebo úhrady služeb, které odpovídají účelu použití darovaných finančních prostředků, přesně specifikovanému ve smlouvě.  Pokud je ve smlouvě uvedeno          „na úhradu nákladů podle předloženého projektu“, pak lze vyúčtovat jen takové nákupy a úhrady služeb, které byly uvedeny v projektu.</t>
    </r>
  </si>
  <si>
    <r>
      <t>3.</t>
    </r>
    <r>
      <rPr>
        <sz val="7"/>
        <rFont val="Times New Roman"/>
        <family val="1"/>
        <charset val="238"/>
      </rPr>
      <t xml:space="preserve">      </t>
    </r>
    <r>
      <rPr>
        <sz val="12"/>
        <rFont val="Times New Roman"/>
        <family val="1"/>
        <charset val="238"/>
      </rPr>
      <t>Přílohou vyúčtování musí být kopie všech dokladů sloužících k vyúčtování, tj. paragonů, faktur, příjmových a výdajových pokladních dokladů, dodacích listů, výpisů z bankovního</t>
    </r>
    <r>
      <rPr>
        <sz val="12"/>
        <color rgb="FFFF0000"/>
        <rFont val="Times New Roman"/>
        <family val="1"/>
        <charset val="238"/>
      </rPr>
      <t xml:space="preserve"> </t>
    </r>
    <r>
      <rPr>
        <sz val="12"/>
        <rFont val="Times New Roman"/>
        <family val="1"/>
        <charset val="238"/>
      </rPr>
      <t>účtu, výpisů z evidence majetku, cestovních příkazů apod. Kopie musí být označené příslušným pracovníkem Úřadu Městské části Praha 13 (dále jen ÚMČ), který kontroloval jejich úplnost a shodnost s předloženým originálem. Ostatní požadované doklady, např. výsledkové listiny, seznamy účastníků apod., musí být podepsány zástupcem obdarovaného, který předkládá a podepisuje vyúčtování</t>
    </r>
    <r>
      <rPr>
        <sz val="12"/>
        <color rgb="FFFF0000"/>
        <rFont val="Times New Roman"/>
        <family val="1"/>
        <charset val="238"/>
      </rPr>
      <t>.</t>
    </r>
  </si>
  <si>
    <r>
      <t>4.</t>
    </r>
    <r>
      <rPr>
        <sz val="7"/>
        <rFont val="Times New Roman"/>
        <family val="1"/>
        <charset val="238"/>
      </rPr>
      <t xml:space="preserve">      </t>
    </r>
    <r>
      <rPr>
        <sz val="12"/>
        <rFont val="Times New Roman"/>
        <family val="1"/>
        <charset val="238"/>
      </rPr>
      <t>Před odevzdáním vyúčtování dotace (prostřednictvím podatelny ÚMČ)</t>
    </r>
    <r>
      <rPr>
        <sz val="12"/>
        <color rgb="FFFF0000"/>
        <rFont val="Times New Roman"/>
        <family val="1"/>
        <charset val="238"/>
      </rPr>
      <t xml:space="preserve"> </t>
    </r>
    <r>
      <rPr>
        <sz val="12"/>
        <rFont val="Times New Roman"/>
        <family val="1"/>
        <charset val="238"/>
      </rPr>
      <t>předloží obdarovaný připravené vyúčtování ke kontrole příslušnému pracovníkovi ÚMČ. Tento pracovník provede kontrolu úplnosti dokladů, uvedených ve vyúčtování a kontrolu shody předkládaných kopií účetních dokladů s originály, které musí obdarovaný k této kontrole dokládat. Originály předložených dokladů budou příslušným pracovníkem ÚMČ označeny razítkem „Použito pro vyúčtování dotace udělené MČ Praha 13“ poté budou obdarovanému vráceny.  Součástí vyúčtování je čestné prohlášení obdarovaného, že tyto doklady nebyly a nebudou použity k vyúčtování jiného daru, nebo akce.</t>
    </r>
  </si>
  <si>
    <r>
      <t>6.</t>
    </r>
    <r>
      <rPr>
        <sz val="7"/>
        <rFont val="Times New Roman"/>
        <family val="1"/>
        <charset val="238"/>
      </rPr>
      <t xml:space="preserve">      </t>
    </r>
    <r>
      <rPr>
        <sz val="12"/>
        <rFont val="Times New Roman"/>
        <family val="1"/>
        <charset val="238"/>
      </rPr>
      <t xml:space="preserve"> Jako doklady sloužící k vyúčtování dotace se předkládají:</t>
    </r>
  </si>
  <si>
    <t xml:space="preserve">  - paragony, které musí splňovat náležitosti dokladu dle ustanovení zákona č. 563/1991 Sb.,             o účetnictví, ve znění pozdějších přepisů tzn., že musí obsahovat název, adresu subjektu, sídlo provozovny, IČ, DIČ prodávajícího, datum prodeje a rozpis nakoupeného zboží s počtem kusů, cenou za kus a celkovou cenou, musí pocházet z číslované řady a být opatřeny podpisem prodavače.</t>
  </si>
  <si>
    <t xml:space="preserve">              -  daňové doklady-faktury, které musí obsahovat název, adresu subjektu, sídlo provozovny, IČ, DIČ prodávajícího, datum prodeje a rozpis nakoupeného zboží s počtem kusů, cenou za kus                    a celkovou cenou.  Na předkládané faktuře musí být uveden jako odběratel výslovně pouze obdarovaný subjekt (v souladu se statutárními listinami a příslušnou smlouvou), jehož název           a adresa bude v souladu s uzavřenou smlouvou, a to i v případě faktur hrazených v hotovosti. Rozpis položek na faktuře lze nahradit odpovídajícím dodacím listem. Dodací list však fakturu nenahrazuje. V případě hotovostní platby musí být k faktuře doložen příjmový pokladní doklad     na převzatou hotovost vystavený dodavatelem, nebo musí faktura obsahovat potvrzení o jejím zaplacení. V případě plateb dobírkou, je nutné doložit zaplacení dobírky přepravní službě. Do vyúčtování lze uplatnit jen doklady o platbách, které se uskutečnily po datu vyhlášení podmínek a programů těchto dotací, tj. po 30.1. 2025</t>
  </si>
  <si>
    <r>
      <t>a)</t>
    </r>
    <r>
      <rPr>
        <sz val="7"/>
        <rFont val="Times New Roman"/>
        <family val="1"/>
        <charset val="238"/>
      </rPr>
      <t xml:space="preserve">      </t>
    </r>
    <r>
      <rPr>
        <sz val="12"/>
        <rFont val="Times New Roman"/>
        <family val="1"/>
        <charset val="238"/>
      </rPr>
      <t>v případě nákupů za hotové doklad o tom, že uvedené doklady zaúčtoval ve svém účetnictví        a to:</t>
    </r>
  </si>
  <si>
    <t xml:space="preserve">-   u subjektů, které vedou podvojné účetnictví, bude přiložena fotokopie „Pokladního                 </t>
  </si>
  <si>
    <t xml:space="preserve">     výdajového dokladu“, včetně dokladu dodavatele a výpisu z účetnictví;</t>
  </si>
  <si>
    <t>-    u subjektů, které vedou jednoduché účetnictví, bude přiložena fotokopie té části peněžního</t>
  </si>
  <si>
    <t xml:space="preserve">            deníku, ve kterém je tento doklad zaúčtován.</t>
  </si>
  <si>
    <r>
      <t>b)</t>
    </r>
    <r>
      <rPr>
        <sz val="7"/>
        <rFont val="Times New Roman"/>
        <family val="1"/>
        <charset val="238"/>
      </rPr>
      <t xml:space="preserve">      </t>
    </r>
    <r>
      <rPr>
        <sz val="12"/>
        <rFont val="Times New Roman"/>
        <family val="1"/>
        <charset val="238"/>
      </rPr>
      <t>v případě bezhotovostní platby doloží platbu výpisem ze svého bankovního účtu (účet musí znít na jméno obdarovaného subjektu), který prokazuje zaplacení této faktury a dále doloží doklad    o tom, že uvedenou platbu zaúčtoval ve svém účetnictví.</t>
    </r>
  </si>
  <si>
    <r>
      <t>8.</t>
    </r>
    <r>
      <rPr>
        <sz val="7"/>
        <rFont val="Times New Roman"/>
        <family val="1"/>
        <charset val="238"/>
      </rPr>
      <t xml:space="preserve">        </t>
    </r>
    <r>
      <rPr>
        <sz val="12"/>
        <rFont val="Times New Roman"/>
        <family val="1"/>
        <charset val="238"/>
      </rPr>
      <t xml:space="preserve">Kopie předkládaných dokladů musí být vyhotoveny na celých listech A4 tak, aby doklady byly v celém rozsahu zřetelné, čitelné a nepřekrývaly se. Pokladní výdajové doklady mohou být kopírovány na témže listě s dokladem, ke kterému přísluší. Listy s kopiemi dokladů budou označeny číslem položky, pod kterou jsou zapsány ve vyúčtování a pokud jedna položka                ve vyúčtování představuje více listů s kopiemi dokladů, budou následující listy značeny řadou malých písmen </t>
    </r>
    <r>
      <rPr>
        <i/>
        <sz val="12"/>
        <rFont val="Times New Roman"/>
        <family val="1"/>
        <charset val="238"/>
      </rPr>
      <t>(tj. např. 1a,1b,1c…)</t>
    </r>
  </si>
  <si>
    <r>
      <t>9.</t>
    </r>
    <r>
      <rPr>
        <sz val="7"/>
        <rFont val="Times New Roman"/>
        <family val="1"/>
        <charset val="238"/>
      </rPr>
      <t xml:space="preserve">        </t>
    </r>
    <r>
      <rPr>
        <sz val="12"/>
        <rFont val="Times New Roman"/>
        <family val="1"/>
        <charset val="238"/>
      </rPr>
      <t>Jako položka ve vyúčtování bude vždy uveden jeden doklad (paragon, faktura), nikoliv jednotlivé položky v tomto dokladu uvedené, nebo naopak součet více dokladů. Pokladní výdajový doklad, pokud je vypsán na více položek, bude označen čísly těchto položek. Doklady budou číslovány dle položek vyúčtování poskytnuté dotace.</t>
    </r>
  </si>
  <si>
    <r>
      <t>10.</t>
    </r>
    <r>
      <rPr>
        <sz val="7"/>
        <rFont val="Times New Roman"/>
        <family val="1"/>
        <charset val="238"/>
      </rPr>
      <t xml:space="preserve">    </t>
    </r>
    <r>
      <rPr>
        <sz val="12"/>
        <rFont val="Times New Roman"/>
        <family val="1"/>
        <charset val="238"/>
      </rPr>
      <t>V případě, že byla dotace použita na nákup majetku, je nutné, aby obdarovaný doložil výpisem        z evidence majetku skutečnost, že nakoupený majetek do této evidence zavedl. Výpis musí být orazítkován a podepsán. Tomuto prokazování podléhá i majetek, vedený pouze v operativní evidenci obdarovaného (minimálně předměty s předpokládanou životností delší než jeden rok).</t>
    </r>
  </si>
  <si>
    <t>U zakoupeného oblečení, obutí a jiných individuálně zapůjčených pomůcek (dresy, kostýmy,                                   výbava hasičů), musí být doloženo převzetí   jednotlivými členy, hráči atd.</t>
  </si>
  <si>
    <r>
      <t>12.</t>
    </r>
    <r>
      <rPr>
        <sz val="7"/>
        <rFont val="Times New Roman"/>
        <family val="1"/>
        <charset val="238"/>
      </rPr>
      <t xml:space="preserve">  </t>
    </r>
    <r>
      <rPr>
        <sz val="12"/>
        <rFont val="Times New Roman"/>
        <family val="1"/>
        <charset val="238"/>
      </rPr>
      <t xml:space="preserve"> Při proplácení honorářů účinkujícím a spoluúčinkujícím je třeba předkládat smlouvy o účinkování        a doklady o vyplacení honorářů s ověřením totožnosti a podpisem účinkujícího. Obsah výplatní listiny musí respektovat zákon o ochraně osobních údajů.</t>
    </r>
  </si>
  <si>
    <r>
      <t>13.</t>
    </r>
    <r>
      <rPr>
        <sz val="7"/>
        <rFont val="Times New Roman"/>
        <family val="1"/>
        <charset val="238"/>
      </rPr>
      <t xml:space="preserve">  </t>
    </r>
    <r>
      <rPr>
        <sz val="12"/>
        <rFont val="Times New Roman"/>
        <family val="1"/>
        <charset val="238"/>
      </rPr>
      <t xml:space="preserve"> Předkládat je možno pouze doklady, které budou předmětem vyúčtování. V případě,</t>
    </r>
  </si>
  <si>
    <t>že z předloženého dokladu přísluší do vyúčtování jen část, je nutné tyto skutečnosti řádně vyznačit, popsat a doložit zdůvodněným výpočtem.</t>
  </si>
  <si>
    <r>
      <t>14.</t>
    </r>
    <r>
      <rPr>
        <sz val="7"/>
        <rFont val="Times New Roman"/>
        <family val="1"/>
        <charset val="238"/>
      </rPr>
      <t xml:space="preserve">  </t>
    </r>
    <r>
      <rPr>
        <sz val="12"/>
        <rFont val="Times New Roman"/>
        <family val="1"/>
        <charset val="238"/>
      </rPr>
      <t>V případě, že obdarovaný subjekt nečerpá získané finanční prostředky z důvodu neuskutečnění záměru, musí poskytnuté finanční prostředky co nejdříve vrátit, aby bylo možné je dále použít         na jinou odpovídající činnost.</t>
    </r>
  </si>
  <si>
    <r>
      <t>15.</t>
    </r>
    <r>
      <rPr>
        <sz val="7"/>
        <rFont val="Times New Roman"/>
        <family val="1"/>
        <charset val="238"/>
      </rPr>
      <t xml:space="preserve">  </t>
    </r>
    <r>
      <rPr>
        <sz val="12"/>
        <rFont val="Times New Roman"/>
        <family val="1"/>
        <charset val="238"/>
      </rPr>
      <t>Závažné, nebo opakující se závady ve vyúčtování, případně opožděné předání vyúčtování, ve svém důsledku povedou minimálně k vyřazení žadatele z dotačního řízení v příštím roce, případně podle závažnosti závady, až k nepřijetí nesprávného vyúčtování s následkem povinnosti vrácení poskytnuté dotace, nebo její části.</t>
    </r>
  </si>
  <si>
    <r>
      <t>16.</t>
    </r>
    <r>
      <rPr>
        <sz val="7"/>
        <rFont val="Times New Roman"/>
        <family val="1"/>
        <charset val="238"/>
      </rPr>
      <t xml:space="preserve">  </t>
    </r>
    <r>
      <rPr>
        <sz val="12"/>
        <rFont val="Times New Roman"/>
        <family val="1"/>
        <charset val="238"/>
      </rPr>
      <t>Tyto závazné pokyny k vyúčtování jsou přílohou Smlouvy o poskytnutí dotace.</t>
    </r>
  </si>
  <si>
    <t>Schváleno usnesením Rady MČ Praha 13 č. UR 0170/2025 z 28.4.2025</t>
  </si>
  <si>
    <t xml:space="preserve">V Praze dne   5.5.2025                                                   </t>
  </si>
  <si>
    <t>5.  Takto zkontrolované vyúčtování dotace, včetně všech příloh, se odevzdává prostřednictvím podatelny úřadu nejpozději v den uvedený v odst. 1. Vyúčtování dotace musí být podepsáno statutárním zástupcem obdarovaného, nebo osobou, která byla k úkonům souvisejícím s podáním, řešením a vyúčtováním dotace statutárním zástupcem zmocněna.</t>
  </si>
  <si>
    <r>
      <rPr>
        <sz val="12"/>
        <rFont val="Times New Roman"/>
        <family val="1"/>
        <charset val="238"/>
      </rPr>
      <t>7.</t>
    </r>
    <r>
      <rPr>
        <sz val="11"/>
        <rFont val="Times New Roman"/>
        <family val="1"/>
        <charset val="238"/>
      </rPr>
      <t xml:space="preserve">   </t>
    </r>
    <r>
      <rPr>
        <sz val="12"/>
        <rFont val="Times New Roman"/>
        <family val="1"/>
        <charset val="238"/>
      </rPr>
      <t>Obdarovaný dále doloží:</t>
    </r>
  </si>
  <si>
    <t>11.   V případě vyúčtování nákupu věcných cen nebo odměn při různých akcích je třeba uvést jmenný seznam účastníků, kterým byly odměny předány. U soutěžních akcí lze toto doložit pořadatelem podepsanou výsledkovou listinou. U nesoutěžních akcí s dětmi (akcí, při kterých se rozdávají drobné dárečky za účast, nebo bez vyhodnocování měřitelných, nebo celkových výsledků) postačuje zápis pořadatele s odhadnutým počtem účastníků, nebo zápis o konání akce potvrzený delegovaným zástupcem městské části. Nákup dárkových peněžních poukázek bude akceptován pouze u soutěžních akcí. Alkoholické nápoje jako odměna nebo věcná cena akceptovány nebudou v případě, že se jedná o akce pro děti a mládež.</t>
  </si>
  <si>
    <t xml:space="preserve">   Petr Zeman v.r.</t>
  </si>
  <si>
    <t xml:space="preserve">  místostarosta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</si>
</sst>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quot; Kč&quot;_-;\-* #,##0&quot; Kč&quot;_-;_-* &quot;- Kč&quot;_-;_-@_-"/>
    <numFmt numFmtId="165" formatCode="_-* #,##0.00&quot; Kč&quot;_-;\-* #,##0.00&quot; Kč&quot;_-;_-* \-??&quot; Kč&quot;_-;_-@_-"/>
    <numFmt numFmtId="166" formatCode="#,##0&quot; Kč&quot;"/>
    <numFmt numFmtId="167" formatCode="#,##0\ _K_č"/>
    <numFmt numFmtId="168" formatCode="_-* #,##0.00&quot; Kč&quot;_-;\-* #,##0.00&quot; Kč&quot;_-;_-* &quot;- Kč&quot;_-;_-@_-"/>
    <numFmt numFmtId="169" formatCode="dd/mm/yyyy"/>
    <numFmt numFmtId="170" formatCode="#,##0\ &quot;Kč&quot;"/>
  </numFmts>
  <fonts count="43" x14ac:knownFonts="1">
    <font>
      <sz val="10"/>
      <name val="Arial CE"/>
      <charset val="238"/>
    </font>
    <font>
      <sz val="10"/>
      <name val="Arial CE"/>
      <family val="2"/>
      <charset val="238"/>
    </font>
    <font>
      <i/>
      <sz val="9"/>
      <name val="Arial CE"/>
      <family val="2"/>
      <charset val="238"/>
    </font>
    <font>
      <i/>
      <sz val="9"/>
      <name val="Arial CE"/>
      <charset val="238"/>
    </font>
    <font>
      <i/>
      <sz val="10"/>
      <name val="Arial CE"/>
      <family val="2"/>
      <charset val="238"/>
    </font>
    <font>
      <sz val="8"/>
      <name val="Arial CE"/>
      <family val="2"/>
      <charset val="238"/>
    </font>
    <font>
      <sz val="9"/>
      <name val="Arial CE"/>
      <family val="2"/>
      <charset val="238"/>
    </font>
    <font>
      <b/>
      <sz val="11"/>
      <name val="Arial CE"/>
      <charset val="238"/>
    </font>
    <font>
      <sz val="14"/>
      <color rgb="FFFF0000"/>
      <name val="Arial CE"/>
      <charset val="238"/>
    </font>
    <font>
      <sz val="10"/>
      <color rgb="FFFF0000"/>
      <name val="Arial CE"/>
      <charset val="238"/>
    </font>
    <font>
      <b/>
      <sz val="12"/>
      <name val="Arial CE"/>
      <charset val="238"/>
    </font>
    <font>
      <b/>
      <sz val="14"/>
      <name val="Arial CE"/>
      <family val="2"/>
      <charset val="238"/>
    </font>
    <font>
      <b/>
      <sz val="24"/>
      <name val="Arial CE"/>
      <charset val="238"/>
    </font>
    <font>
      <b/>
      <sz val="10"/>
      <name val="Arial CE"/>
      <family val="2"/>
      <charset val="238"/>
    </font>
    <font>
      <b/>
      <sz val="12"/>
      <name val="Arial CE"/>
      <family val="2"/>
      <charset val="238"/>
    </font>
    <font>
      <b/>
      <sz val="9"/>
      <name val="Arial CE"/>
      <charset val="238"/>
    </font>
    <font>
      <b/>
      <sz val="10"/>
      <name val="Arial CE"/>
      <charset val="238"/>
    </font>
    <font>
      <b/>
      <sz val="10"/>
      <color rgb="FFFF0000"/>
      <name val="Arial CE"/>
      <charset val="238"/>
    </font>
    <font>
      <sz val="8"/>
      <name val="Arial CE"/>
      <charset val="238"/>
    </font>
    <font>
      <sz val="14"/>
      <name val="Arial CE"/>
      <charset val="238"/>
    </font>
    <font>
      <b/>
      <i/>
      <sz val="10"/>
      <name val="Arial CE"/>
      <charset val="238"/>
    </font>
    <font>
      <b/>
      <sz val="14"/>
      <name val="Arial CE"/>
      <charset val="238"/>
    </font>
    <font>
      <b/>
      <sz val="20"/>
      <name val="Arial CE"/>
      <family val="2"/>
      <charset val="238"/>
    </font>
    <font>
      <b/>
      <sz val="11"/>
      <name val="Arial CE"/>
      <family val="2"/>
      <charset val="238"/>
    </font>
    <font>
      <b/>
      <sz val="14"/>
      <name val="Times New Roman"/>
      <family val="1"/>
      <charset val="238"/>
    </font>
    <font>
      <b/>
      <u/>
      <sz val="12"/>
      <name val="Times New Roman"/>
      <family val="1"/>
      <charset val="238"/>
    </font>
    <font>
      <sz val="8"/>
      <name val="Times New Roman"/>
      <family val="1"/>
      <charset val="238"/>
    </font>
    <font>
      <b/>
      <sz val="8"/>
      <name val="Times New Roman"/>
      <family val="1"/>
      <charset val="238"/>
    </font>
    <font>
      <b/>
      <sz val="12"/>
      <name val="Times New Roman"/>
      <family val="1"/>
      <charset val="238"/>
    </font>
    <font>
      <sz val="12"/>
      <name val="Times New Roman"/>
      <family val="1"/>
      <charset val="238"/>
    </font>
    <font>
      <sz val="10"/>
      <name val="Arial CE"/>
      <charset val="238"/>
    </font>
    <font>
      <sz val="10"/>
      <color indexed="8"/>
      <name val="Arial CE"/>
      <charset val="238"/>
    </font>
    <font>
      <sz val="8"/>
      <color indexed="8"/>
      <name val="Arial CE"/>
      <charset val="238"/>
    </font>
    <font>
      <b/>
      <sz val="8"/>
      <name val="Arial CE"/>
      <charset val="238"/>
    </font>
    <font>
      <b/>
      <sz val="8"/>
      <color indexed="8"/>
      <name val="Arial CE"/>
      <charset val="238"/>
    </font>
    <font>
      <sz val="9"/>
      <name val="Arial CE"/>
      <charset val="238"/>
    </font>
    <font>
      <sz val="8"/>
      <color indexed="8"/>
      <name val="Arial CE"/>
      <family val="2"/>
      <charset val="238"/>
    </font>
    <font>
      <sz val="10"/>
      <name val="Times New Roman"/>
      <family val="1"/>
      <charset val="238"/>
    </font>
    <font>
      <sz val="7"/>
      <name val="Times New Roman"/>
      <family val="1"/>
      <charset val="238"/>
    </font>
    <font>
      <sz val="12"/>
      <color rgb="FFFF0000"/>
      <name val="Times New Roman"/>
      <family val="1"/>
      <charset val="238"/>
    </font>
    <font>
      <sz val="2"/>
      <name val="Times New Roman"/>
      <family val="1"/>
      <charset val="238"/>
    </font>
    <font>
      <sz val="11"/>
      <name val="Times New Roman"/>
      <family val="1"/>
      <charset val="238"/>
    </font>
    <font>
      <i/>
      <sz val="12"/>
      <name val="Times New Roman"/>
      <family val="1"/>
      <charset val="238"/>
    </font>
  </fonts>
  <fills count="4">
    <fill>
      <patternFill patternType="none"/>
    </fill>
    <fill>
      <patternFill patternType="gray125"/>
    </fill>
    <fill>
      <patternFill patternType="solid">
        <fgColor rgb="FFC0C0C0"/>
        <bgColor rgb="FFB7DEE8"/>
      </patternFill>
    </fill>
    <fill>
      <patternFill patternType="solid">
        <fgColor rgb="FFFFFF99"/>
        <bgColor rgb="FFFFFFCC"/>
      </patternFill>
    </fill>
  </fills>
  <borders count="4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right/>
      <top/>
      <bottom style="thin">
        <color auto="1"/>
      </bottom>
      <diagonal/>
    </border>
    <border>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s>
  <cellStyleXfs count="2">
    <xf numFmtId="0" fontId="0" fillId="0" borderId="0"/>
    <xf numFmtId="165" fontId="30" fillId="0" borderId="0" applyBorder="0" applyProtection="0"/>
  </cellStyleXfs>
  <cellXfs count="232">
    <xf numFmtId="0" fontId="0" fillId="0" borderId="0" xfId="0"/>
    <xf numFmtId="0" fontId="1" fillId="0" borderId="0" xfId="0" applyFont="1" applyBorder="1" applyAlignment="1" applyProtection="1"/>
    <xf numFmtId="0" fontId="0" fillId="0" borderId="0" xfId="0" applyBorder="1" applyAlignment="1" applyProtection="1"/>
    <xf numFmtId="0" fontId="0" fillId="0" borderId="0" xfId="0" applyBorder="1" applyAlignment="1" applyProtection="1">
      <alignment horizontal="left" indent="1"/>
    </xf>
    <xf numFmtId="0" fontId="0" fillId="0" borderId="0" xfId="0" applyBorder="1" applyAlignment="1" applyProtection="1">
      <alignment horizontal="right"/>
    </xf>
    <xf numFmtId="0" fontId="0" fillId="0" borderId="0" xfId="0" applyFont="1" applyAlignment="1" applyProtection="1">
      <protection hidden="1"/>
    </xf>
    <xf numFmtId="0" fontId="2" fillId="0" borderId="0" xfId="0" applyFont="1" applyBorder="1" applyAlignment="1" applyProtection="1">
      <alignment horizontal="left" wrapText="1"/>
      <protection hidden="1"/>
    </xf>
    <xf numFmtId="0" fontId="2" fillId="0" borderId="0" xfId="0" applyFont="1" applyBorder="1" applyAlignment="1" applyProtection="1">
      <alignment wrapText="1"/>
      <protection hidden="1"/>
    </xf>
    <xf numFmtId="0" fontId="2" fillId="0" borderId="0" xfId="0" applyFont="1" applyBorder="1" applyAlignment="1" applyProtection="1">
      <alignment horizontal="left" wrapText="1" indent="1"/>
      <protection hidden="1"/>
    </xf>
    <xf numFmtId="0" fontId="0" fillId="0" borderId="0" xfId="0" applyFont="1" applyBorder="1" applyAlignment="1" applyProtection="1">
      <protection hidden="1"/>
    </xf>
    <xf numFmtId="164" fontId="2" fillId="0" borderId="0" xfId="0" applyNumberFormat="1" applyFont="1" applyBorder="1" applyAlignment="1" applyProtection="1">
      <alignment horizontal="right" wrapText="1"/>
      <protection hidden="1"/>
    </xf>
    <xf numFmtId="0" fontId="3" fillId="0" borderId="0" xfId="0" applyFont="1" applyBorder="1" applyAlignment="1" applyProtection="1">
      <alignment horizontal="left" wrapText="1"/>
      <protection hidden="1"/>
    </xf>
    <xf numFmtId="0" fontId="4" fillId="0" borderId="0" xfId="0" applyFont="1" applyBorder="1" applyAlignment="1" applyProtection="1">
      <alignment horizontal="right" wrapText="1"/>
      <protection hidden="1"/>
    </xf>
    <xf numFmtId="0" fontId="2" fillId="0" borderId="0" xfId="0" applyFont="1" applyBorder="1" applyAlignment="1" applyProtection="1">
      <alignment horizontal="center" wrapText="1"/>
      <protection hidden="1"/>
    </xf>
    <xf numFmtId="0" fontId="2" fillId="0" borderId="0" xfId="0" applyFont="1" applyBorder="1" applyAlignment="1" applyProtection="1">
      <alignment horizontal="center" wrapText="1"/>
      <protection hidden="1"/>
    </xf>
    <xf numFmtId="0" fontId="0" fillId="0" borderId="0" xfId="0" applyAlignment="1" applyProtection="1">
      <alignment vertical="center"/>
      <protection hidden="1"/>
    </xf>
    <xf numFmtId="0" fontId="2" fillId="0" borderId="0"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0" fillId="0" borderId="0" xfId="0" applyBorder="1" applyAlignment="1" applyProtection="1">
      <alignment vertical="center"/>
      <protection hidden="1"/>
    </xf>
    <xf numFmtId="0" fontId="0" fillId="0" borderId="0" xfId="0" applyBorder="1" applyAlignment="1" applyProtection="1">
      <protection hidden="1"/>
    </xf>
    <xf numFmtId="49" fontId="6" fillId="0" borderId="0" xfId="0" applyNumberFormat="1" applyFont="1" applyBorder="1" applyAlignment="1" applyProtection="1">
      <alignment horizontal="left"/>
      <protection hidden="1"/>
    </xf>
    <xf numFmtId="0" fontId="6" fillId="0" borderId="0" xfId="0" applyFont="1" applyBorder="1" applyAlignment="1" applyProtection="1">
      <alignment horizontal="left"/>
      <protection hidden="1"/>
    </xf>
    <xf numFmtId="14" fontId="6" fillId="0" borderId="0" xfId="0" applyNumberFormat="1" applyFont="1" applyBorder="1" applyAlignment="1" applyProtection="1">
      <alignment horizontal="left"/>
      <protection hidden="1"/>
    </xf>
    <xf numFmtId="0" fontId="6" fillId="0" borderId="0" xfId="0" applyFont="1" applyBorder="1" applyAlignment="1" applyProtection="1">
      <alignment horizontal="right"/>
      <protection hidden="1"/>
    </xf>
    <xf numFmtId="49" fontId="0" fillId="0" borderId="0" xfId="0" applyNumberFormat="1" applyAlignment="1" applyProtection="1">
      <alignment horizontal="right"/>
      <protection locked="0"/>
    </xf>
    <xf numFmtId="0" fontId="0" fillId="0" borderId="0" xfId="0" applyBorder="1" applyAlignment="1" applyProtection="1">
      <protection hidden="1"/>
    </xf>
    <xf numFmtId="0" fontId="0" fillId="0" borderId="0" xfId="0" applyAlignment="1" applyProtection="1">
      <protection hidden="1"/>
    </xf>
    <xf numFmtId="1" fontId="6" fillId="0" borderId="0" xfId="0" applyNumberFormat="1" applyFont="1" applyBorder="1" applyAlignment="1" applyProtection="1">
      <alignment horizontal="right"/>
      <protection hidden="1"/>
    </xf>
    <xf numFmtId="0" fontId="0" fillId="0" borderId="0" xfId="0" applyAlignment="1" applyProtection="1"/>
    <xf numFmtId="0" fontId="0" fillId="0" borderId="0" xfId="0" applyAlignment="1" applyProtection="1">
      <alignment horizontal="right"/>
    </xf>
    <xf numFmtId="0" fontId="0" fillId="0" borderId="0" xfId="0" applyBorder="1" applyAlignment="1" applyProtection="1">
      <protection hidden="1"/>
    </xf>
    <xf numFmtId="0" fontId="0" fillId="0" borderId="0" xfId="0" applyBorder="1" applyAlignment="1" applyProtection="1">
      <alignment horizontal="center"/>
      <protection hidden="1"/>
    </xf>
    <xf numFmtId="0" fontId="8" fillId="0" borderId="0" xfId="0" applyFont="1" applyBorder="1" applyAlignment="1" applyProtection="1">
      <alignment horizontal="left" vertical="center" indent="1"/>
      <protection hidden="1"/>
    </xf>
    <xf numFmtId="0" fontId="9" fillId="0" borderId="0" xfId="0" applyFont="1" applyBorder="1" applyAlignment="1" applyProtection="1">
      <alignment vertical="center"/>
      <protection hidden="1"/>
    </xf>
    <xf numFmtId="0" fontId="9" fillId="0" borderId="0" xfId="0" applyFont="1" applyBorder="1" applyAlignment="1" applyProtection="1">
      <alignment horizontal="center" vertical="center"/>
      <protection hidden="1"/>
    </xf>
    <xf numFmtId="0" fontId="0" fillId="0" borderId="0" xfId="0" applyBorder="1" applyAlignment="1" applyProtection="1">
      <alignment vertical="center"/>
      <protection hidden="1"/>
    </xf>
    <xf numFmtId="0" fontId="10" fillId="0" borderId="0" xfId="0" applyFont="1" applyBorder="1" applyAlignment="1" applyProtection="1">
      <alignment horizontal="left" vertical="center" indent="1"/>
      <protection hidden="1"/>
    </xf>
    <xf numFmtId="0" fontId="10" fillId="0" borderId="0" xfId="0" applyFont="1" applyBorder="1" applyAlignment="1" applyProtection="1">
      <alignment vertical="center"/>
      <protection hidden="1"/>
    </xf>
    <xf numFmtId="0" fontId="10" fillId="0" borderId="0" xfId="0" applyFont="1" applyBorder="1" applyAlignment="1" applyProtection="1">
      <alignment horizontal="center" vertical="center"/>
      <protection hidden="1"/>
    </xf>
    <xf numFmtId="0" fontId="7" fillId="0" borderId="0" xfId="0" applyFont="1" applyBorder="1" applyAlignment="1" applyProtection="1">
      <alignment horizontal="left" vertical="center" indent="1"/>
      <protection hidden="1"/>
    </xf>
    <xf numFmtId="0" fontId="7" fillId="0" borderId="0" xfId="0" applyFont="1" applyBorder="1" applyAlignment="1" applyProtection="1">
      <alignment vertical="center"/>
      <protection hidden="1"/>
    </xf>
    <xf numFmtId="0" fontId="7" fillId="0" borderId="0" xfId="0" applyFont="1" applyBorder="1" applyAlignment="1" applyProtection="1">
      <alignment horizontal="center" vertical="center"/>
      <protection hidden="1"/>
    </xf>
    <xf numFmtId="0" fontId="0" fillId="0" borderId="0" xfId="0" applyAlignment="1" applyProtection="1">
      <alignment horizontal="center"/>
      <protection hidden="1"/>
    </xf>
    <xf numFmtId="0" fontId="10" fillId="2" borderId="1" xfId="0" applyFont="1" applyFill="1" applyBorder="1" applyAlignment="1" applyProtection="1">
      <alignment horizontal="center" vertical="center"/>
      <protection locked="0" hidden="1"/>
    </xf>
    <xf numFmtId="0" fontId="0" fillId="3" borderId="1" xfId="0" applyFill="1" applyBorder="1" applyAlignment="1" applyProtection="1">
      <alignment horizontal="left" vertical="center" indent="1"/>
      <protection hidden="1"/>
    </xf>
    <xf numFmtId="0" fontId="0" fillId="0" borderId="0" xfId="0" applyFont="1" applyBorder="1" applyAlignment="1" applyProtection="1">
      <alignment horizontal="center" vertical="center"/>
      <protection hidden="1"/>
    </xf>
    <xf numFmtId="0" fontId="0" fillId="0" borderId="0" xfId="0" applyFont="1" applyBorder="1" applyAlignment="1" applyProtection="1">
      <alignment horizontal="left" vertical="center" indent="1"/>
      <protection hidden="1"/>
    </xf>
    <xf numFmtId="0" fontId="11" fillId="0" borderId="2"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protection hidden="1"/>
    </xf>
    <xf numFmtId="0" fontId="12" fillId="0" borderId="2" xfId="0" applyFont="1" applyBorder="1" applyAlignment="1" applyProtection="1">
      <alignment horizontal="right" vertical="center"/>
      <protection hidden="1"/>
    </xf>
    <xf numFmtId="0" fontId="0" fillId="0" borderId="0" xfId="0" applyAlignment="1" applyProtection="1">
      <alignment horizontal="left" vertical="center" wrapText="1"/>
      <protection hidden="1"/>
    </xf>
    <xf numFmtId="0" fontId="14" fillId="0" borderId="4" xfId="0" applyFont="1" applyBorder="1" applyAlignment="1" applyProtection="1">
      <alignment horizontal="center" vertical="center" wrapText="1"/>
      <protection hidden="1"/>
    </xf>
    <xf numFmtId="0" fontId="0" fillId="0" borderId="0" xfId="0" applyBorder="1" applyAlignment="1" applyProtection="1">
      <alignment horizontal="left" vertical="center" wrapText="1"/>
      <protection hidden="1"/>
    </xf>
    <xf numFmtId="0" fontId="15" fillId="0" borderId="4" xfId="0" applyFont="1" applyBorder="1" applyAlignment="1" applyProtection="1">
      <alignment horizontal="center" vertical="center"/>
      <protection hidden="1"/>
    </xf>
    <xf numFmtId="166" fontId="11" fillId="0" borderId="4" xfId="0" applyNumberFormat="1" applyFont="1" applyBorder="1" applyAlignment="1" applyProtection="1">
      <alignment horizontal="center" vertical="center"/>
      <protection hidden="1"/>
    </xf>
    <xf numFmtId="14" fontId="16" fillId="0" borderId="4" xfId="0" applyNumberFormat="1" applyFont="1" applyBorder="1" applyAlignment="1" applyProtection="1">
      <alignment horizontal="center" vertical="center" wrapText="1"/>
      <protection hidden="1"/>
    </xf>
    <xf numFmtId="0" fontId="5" fillId="0" borderId="2" xfId="0" applyFont="1" applyBorder="1" applyAlignment="1" applyProtection="1">
      <alignment horizontal="left" vertical="center" wrapText="1" indent="1"/>
      <protection hidden="1"/>
    </xf>
    <xf numFmtId="0" fontId="1" fillId="0" borderId="2" xfId="0" applyFont="1" applyBorder="1" applyAlignment="1" applyProtection="1">
      <alignment horizontal="center" vertical="center"/>
      <protection hidden="1"/>
    </xf>
    <xf numFmtId="0" fontId="0" fillId="0" borderId="2" xfId="0" applyFon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168" fontId="0" fillId="0" borderId="2" xfId="0" applyNumberFormat="1" applyBorder="1" applyAlignment="1" applyProtection="1">
      <alignment horizontal="right" vertical="center" wrapText="1"/>
      <protection locked="0"/>
    </xf>
    <xf numFmtId="0" fontId="0" fillId="0" borderId="2" xfId="0" applyFont="1" applyBorder="1" applyAlignment="1" applyProtection="1">
      <alignment horizontal="left" vertical="center" wrapText="1" indent="1"/>
      <protection locked="0"/>
    </xf>
    <xf numFmtId="0" fontId="17" fillId="0" borderId="0" xfId="0" applyFont="1" applyAlignment="1" applyProtection="1">
      <alignment horizontal="left" vertical="center" indent="1"/>
      <protection hidden="1"/>
    </xf>
    <xf numFmtId="0" fontId="17" fillId="0" borderId="0" xfId="0" applyFont="1" applyAlignment="1" applyProtection="1">
      <alignment horizontal="left" vertical="center" wrapText="1"/>
      <protection hidden="1"/>
    </xf>
    <xf numFmtId="0" fontId="17" fillId="0" borderId="0" xfId="0" applyFont="1" applyAlignment="1" applyProtection="1">
      <protection hidden="1"/>
    </xf>
    <xf numFmtId="168" fontId="13" fillId="0" borderId="7" xfId="0" applyNumberFormat="1" applyFont="1" applyBorder="1" applyAlignment="1" applyProtection="1">
      <alignment horizontal="left" vertical="center" wrapText="1" indent="1"/>
      <protection hidden="1"/>
    </xf>
    <xf numFmtId="0" fontId="13" fillId="0" borderId="0" xfId="0" applyFont="1" applyBorder="1" applyAlignment="1" applyProtection="1">
      <alignment horizontal="left" vertical="center" wrapText="1" indent="1"/>
      <protection hidden="1"/>
    </xf>
    <xf numFmtId="168" fontId="13" fillId="0" borderId="7" xfId="0" applyNumberFormat="1" applyFont="1" applyBorder="1" applyAlignment="1" applyProtection="1">
      <alignment horizontal="left" vertical="center" wrapText="1" indent="1"/>
      <protection locked="0"/>
    </xf>
    <xf numFmtId="0" fontId="0" fillId="0" borderId="0" xfId="0" applyFont="1" applyAlignment="1" applyProtection="1">
      <alignment horizontal="left" vertical="center" indent="1"/>
      <protection hidden="1"/>
    </xf>
    <xf numFmtId="0" fontId="13" fillId="0" borderId="0" xfId="0" applyFont="1" applyAlignment="1" applyProtection="1">
      <alignment horizontal="left" vertical="center" indent="1"/>
      <protection hidden="1"/>
    </xf>
    <xf numFmtId="0" fontId="0" fillId="0" borderId="0" xfId="0" applyFont="1" applyAlignment="1" applyProtection="1">
      <alignment horizontal="left" indent="1"/>
      <protection hidden="1"/>
    </xf>
    <xf numFmtId="168" fontId="13" fillId="0" borderId="0" xfId="0" applyNumberFormat="1" applyFont="1" applyBorder="1" applyAlignment="1" applyProtection="1">
      <alignment horizontal="left" vertical="center" wrapText="1" indent="1"/>
      <protection hidden="1"/>
    </xf>
    <xf numFmtId="0" fontId="18" fillId="0" borderId="0" xfId="0" applyFont="1" applyAlignment="1" applyProtection="1">
      <alignment horizontal="left" vertical="center" wrapText="1" indent="1"/>
      <protection hidden="1"/>
    </xf>
    <xf numFmtId="0" fontId="5" fillId="0" borderId="8" xfId="0" applyFont="1" applyBorder="1" applyAlignment="1" applyProtection="1">
      <alignment horizontal="left" vertical="center" wrapText="1" indent="1"/>
      <protection hidden="1"/>
    </xf>
    <xf numFmtId="169" fontId="0" fillId="0" borderId="0" xfId="0" applyNumberFormat="1" applyBorder="1" applyAlignment="1" applyProtection="1">
      <protection locked="0" hidden="1"/>
    </xf>
    <xf numFmtId="0" fontId="0" fillId="0" borderId="2" xfId="0" applyFont="1" applyBorder="1" applyAlignment="1" applyProtection="1">
      <protection locked="0" hidden="1"/>
    </xf>
    <xf numFmtId="0" fontId="0" fillId="0" borderId="10" xfId="0" applyBorder="1" applyAlignment="1" applyProtection="1">
      <alignment horizontal="left" vertical="center" indent="1"/>
      <protection hidden="1"/>
    </xf>
    <xf numFmtId="0" fontId="0" fillId="0" borderId="10" xfId="0" applyBorder="1" applyAlignment="1" applyProtection="1">
      <protection hidden="1"/>
    </xf>
    <xf numFmtId="0" fontId="5" fillId="0" borderId="0" xfId="0" applyFont="1" applyBorder="1" applyAlignment="1" applyProtection="1">
      <alignment horizontal="left" vertical="center" indent="1"/>
      <protection hidden="1"/>
    </xf>
    <xf numFmtId="0" fontId="5" fillId="0" borderId="0" xfId="0" applyFont="1" applyBorder="1" applyAlignment="1" applyProtection="1">
      <alignment horizontal="left" vertical="top" indent="1"/>
      <protection hidden="1"/>
    </xf>
    <xf numFmtId="0" fontId="1" fillId="0" borderId="0" xfId="0" applyFont="1" applyBorder="1" applyAlignment="1" applyProtection="1">
      <alignment horizontal="left" vertical="center" wrapText="1" indent="1"/>
      <protection hidden="1"/>
    </xf>
    <xf numFmtId="14" fontId="1" fillId="0" borderId="0" xfId="0" applyNumberFormat="1" applyFont="1" applyBorder="1" applyAlignment="1" applyProtection="1">
      <alignment horizontal="center" vertical="center" wrapText="1"/>
      <protection hidden="1"/>
    </xf>
    <xf numFmtId="0" fontId="5" fillId="0" borderId="11" xfId="0" applyFont="1" applyBorder="1" applyAlignment="1" applyProtection="1">
      <alignment horizontal="left" vertical="center" wrapText="1" indent="1"/>
      <protection hidden="1"/>
    </xf>
    <xf numFmtId="0" fontId="1" fillId="0" borderId="12" xfId="0" applyFont="1" applyBorder="1" applyAlignment="1" applyProtection="1">
      <alignment horizontal="center" vertical="center"/>
      <protection hidden="1"/>
    </xf>
    <xf numFmtId="0" fontId="0" fillId="0" borderId="13" xfId="0" applyFont="1" applyBorder="1" applyAlignment="1" applyProtection="1">
      <alignment horizontal="center" vertical="center" wrapText="1"/>
      <protection hidden="1"/>
    </xf>
    <xf numFmtId="0" fontId="0" fillId="0" borderId="14" xfId="0" applyFont="1" applyBorder="1" applyAlignment="1" applyProtection="1">
      <alignment horizontal="center" vertical="center"/>
      <protection hidden="1"/>
    </xf>
    <xf numFmtId="0" fontId="0" fillId="0" borderId="15" xfId="0" applyBorder="1" applyAlignment="1" applyProtection="1">
      <alignment horizontal="left" vertical="center" wrapText="1" indent="1"/>
      <protection locked="0"/>
    </xf>
    <xf numFmtId="0" fontId="0" fillId="0" borderId="16" xfId="0" applyFont="1" applyBorder="1" applyAlignment="1" applyProtection="1">
      <alignment horizontal="left" vertical="center" indent="1"/>
      <protection hidden="1"/>
    </xf>
    <xf numFmtId="168" fontId="0" fillId="0" borderId="17" xfId="0" applyNumberFormat="1" applyBorder="1" applyAlignment="1" applyProtection="1">
      <alignment horizontal="right" vertical="center" wrapText="1"/>
      <protection hidden="1"/>
    </xf>
    <xf numFmtId="0" fontId="0" fillId="0" borderId="18" xfId="0" applyBorder="1" applyAlignment="1" applyProtection="1">
      <alignment horizontal="left" vertical="center" wrapText="1" indent="1"/>
      <protection hidden="1"/>
    </xf>
    <xf numFmtId="0" fontId="0" fillId="0" borderId="19" xfId="0" applyBorder="1" applyAlignment="1" applyProtection="1">
      <alignment horizontal="left" vertical="center" indent="1"/>
      <protection locked="0"/>
    </xf>
    <xf numFmtId="168" fontId="0" fillId="0" borderId="0" xfId="0" applyNumberFormat="1" applyBorder="1" applyAlignment="1" applyProtection="1">
      <alignment horizontal="left" vertical="center"/>
      <protection locked="0"/>
    </xf>
    <xf numFmtId="0" fontId="0" fillId="0" borderId="20" xfId="0" applyBorder="1" applyAlignment="1" applyProtection="1">
      <alignment horizontal="left" vertical="center"/>
      <protection locked="0"/>
    </xf>
    <xf numFmtId="168" fontId="0" fillId="0" borderId="0" xfId="0" applyNumberFormat="1" applyBorder="1" applyAlignment="1" applyProtection="1">
      <alignment horizontal="right" vertical="center" wrapText="1"/>
      <protection locked="0"/>
    </xf>
    <xf numFmtId="0" fontId="0" fillId="0" borderId="20" xfId="0" applyBorder="1" applyAlignment="1" applyProtection="1">
      <alignment horizontal="left" vertical="center" wrapText="1" indent="1"/>
      <protection locked="0"/>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68" fontId="0" fillId="0" borderId="8" xfId="0" applyNumberFormat="1" applyBorder="1" applyAlignment="1" applyProtection="1">
      <alignment horizontal="right" vertical="center" wrapText="1"/>
      <protection locked="0"/>
    </xf>
    <xf numFmtId="0" fontId="0" fillId="0" borderId="22" xfId="0" applyBorder="1" applyAlignment="1" applyProtection="1">
      <alignment horizontal="left" vertical="center" wrapText="1" indent="1"/>
      <protection locked="0"/>
    </xf>
    <xf numFmtId="0" fontId="0" fillId="0" borderId="23" xfId="0" applyFont="1" applyBorder="1" applyAlignment="1" applyProtection="1">
      <alignment horizontal="center" vertical="top"/>
      <protection locked="0" hidden="1"/>
    </xf>
    <xf numFmtId="14" fontId="0" fillId="0" borderId="24" xfId="0" applyNumberFormat="1" applyBorder="1" applyAlignment="1" applyProtection="1">
      <alignment horizontal="center" vertical="center" wrapText="1"/>
      <protection locked="0"/>
    </xf>
    <xf numFmtId="0" fontId="0" fillId="0" borderId="25" xfId="0" applyFont="1" applyBorder="1" applyAlignment="1" applyProtection="1">
      <alignment horizontal="left" vertical="top" wrapText="1" indent="1"/>
      <protection locked="0" hidden="1"/>
    </xf>
    <xf numFmtId="0" fontId="0" fillId="0" borderId="0" xfId="0" applyBorder="1" applyAlignment="1" applyProtection="1">
      <alignment horizontal="center" vertical="top"/>
      <protection hidden="1"/>
    </xf>
    <xf numFmtId="168" fontId="0" fillId="0" borderId="0" xfId="0" applyNumberFormat="1" applyBorder="1" applyAlignment="1" applyProtection="1">
      <alignment horizontal="right" vertical="center" wrapText="1"/>
      <protection hidden="1"/>
    </xf>
    <xf numFmtId="0" fontId="0" fillId="0" borderId="0" xfId="0" applyBorder="1" applyAlignment="1" applyProtection="1">
      <alignment horizontal="left" vertical="top" wrapText="1" indent="1"/>
      <protection hidden="1"/>
    </xf>
    <xf numFmtId="0" fontId="13" fillId="0" borderId="26" xfId="0" applyFont="1" applyBorder="1" applyAlignment="1" applyProtection="1">
      <alignment horizontal="left" vertical="center" indent="1"/>
      <protection hidden="1"/>
    </xf>
    <xf numFmtId="168" fontId="0" fillId="0" borderId="27" xfId="0" applyNumberFormat="1" applyBorder="1" applyAlignment="1" applyProtection="1">
      <alignment horizontal="right" vertical="center" wrapText="1"/>
      <protection hidden="1"/>
    </xf>
    <xf numFmtId="0" fontId="0" fillId="0" borderId="28" xfId="0" applyBorder="1" applyAlignment="1" applyProtection="1">
      <alignment horizontal="left" vertical="center" wrapText="1" indent="1"/>
      <protection hidden="1"/>
    </xf>
    <xf numFmtId="0" fontId="0" fillId="0" borderId="21" xfId="0" applyBorder="1" applyAlignment="1" applyProtection="1">
      <alignment horizontal="center" vertical="center"/>
      <protection hidden="1"/>
    </xf>
    <xf numFmtId="168" fontId="0" fillId="0" borderId="8" xfId="0" applyNumberFormat="1" applyBorder="1" applyAlignment="1" applyProtection="1">
      <alignment horizontal="right" vertical="center" wrapText="1"/>
      <protection hidden="1"/>
    </xf>
    <xf numFmtId="0" fontId="0" fillId="0" borderId="22" xfId="0" applyBorder="1" applyAlignment="1" applyProtection="1">
      <alignment horizontal="left" vertical="center" wrapText="1" indent="1"/>
      <protection hidden="1"/>
    </xf>
    <xf numFmtId="0" fontId="0" fillId="0" borderId="23" xfId="0" applyFont="1" applyBorder="1" applyAlignment="1" applyProtection="1">
      <alignment horizontal="center" vertical="top"/>
      <protection hidden="1"/>
    </xf>
    <xf numFmtId="168" fontId="0" fillId="0" borderId="24" xfId="0" applyNumberFormat="1" applyBorder="1" applyAlignment="1" applyProtection="1">
      <alignment horizontal="right" vertical="center" wrapText="1"/>
      <protection hidden="1"/>
    </xf>
    <xf numFmtId="0" fontId="0" fillId="0" borderId="25" xfId="0" applyFont="1" applyBorder="1" applyAlignment="1" applyProtection="1">
      <alignment horizontal="left" vertical="top" wrapText="1" indent="1"/>
      <protection hidden="1"/>
    </xf>
    <xf numFmtId="14" fontId="19" fillId="0" borderId="30" xfId="0" applyNumberFormat="1" applyFont="1" applyBorder="1" applyAlignment="1" applyProtection="1">
      <alignment vertical="center"/>
      <protection hidden="1"/>
    </xf>
    <xf numFmtId="0" fontId="0" fillId="0" borderId="19" xfId="0" applyFont="1" applyBorder="1" applyAlignment="1" applyProtection="1">
      <alignment horizontal="left" vertical="center" indent="1"/>
      <protection hidden="1"/>
    </xf>
    <xf numFmtId="0" fontId="0" fillId="0" borderId="20" xfId="0" applyBorder="1" applyAlignment="1" applyProtection="1">
      <alignment horizontal="left" vertical="center" wrapText="1" indent="1"/>
      <protection hidden="1"/>
    </xf>
    <xf numFmtId="0" fontId="0" fillId="0" borderId="21" xfId="0" applyBorder="1" applyAlignment="1" applyProtection="1">
      <alignment horizontal="left" vertical="center" indent="1"/>
      <protection hidden="1"/>
    </xf>
    <xf numFmtId="0" fontId="0" fillId="0" borderId="19" xfId="0" applyBorder="1" applyAlignment="1" applyProtection="1">
      <alignment horizontal="left" vertical="center" indent="1"/>
      <protection locked="0" hidden="1"/>
    </xf>
    <xf numFmtId="168" fontId="0" fillId="0" borderId="0" xfId="0" applyNumberFormat="1" applyBorder="1" applyAlignment="1" applyProtection="1">
      <alignment horizontal="right" vertical="center" wrapText="1"/>
      <protection locked="0" hidden="1"/>
    </xf>
    <xf numFmtId="0" fontId="0" fillId="0" borderId="20" xfId="0" applyBorder="1" applyAlignment="1" applyProtection="1">
      <alignment horizontal="left" vertical="center" wrapText="1" indent="1"/>
      <protection locked="0" hidden="1"/>
    </xf>
    <xf numFmtId="0" fontId="0" fillId="0" borderId="19" xfId="0" applyBorder="1" applyAlignment="1" applyProtection="1">
      <alignment horizontal="center" vertical="center"/>
      <protection locked="0" hidden="1"/>
    </xf>
    <xf numFmtId="0" fontId="0" fillId="0" borderId="21" xfId="0" applyBorder="1" applyAlignment="1" applyProtection="1">
      <alignment horizontal="center" vertical="center"/>
      <protection locked="0" hidden="1"/>
    </xf>
    <xf numFmtId="168" fontId="0" fillId="0" borderId="8" xfId="0" applyNumberFormat="1" applyBorder="1" applyAlignment="1" applyProtection="1">
      <alignment horizontal="right" vertical="center" wrapText="1"/>
      <protection locked="0" hidden="1"/>
    </xf>
    <xf numFmtId="0" fontId="0" fillId="0" borderId="22" xfId="0" applyBorder="1" applyAlignment="1" applyProtection="1">
      <alignment horizontal="left" vertical="center" wrapText="1" indent="1"/>
      <protection locked="0" hidden="1"/>
    </xf>
    <xf numFmtId="14" fontId="0" fillId="0" borderId="24" xfId="0" applyNumberFormat="1" applyBorder="1" applyAlignment="1" applyProtection="1">
      <alignment horizontal="center" vertical="center" wrapText="1"/>
      <protection locked="0" hidden="1"/>
    </xf>
    <xf numFmtId="0" fontId="11" fillId="0" borderId="33" xfId="0" applyFont="1" applyBorder="1" applyAlignment="1" applyProtection="1">
      <alignment horizontal="center" vertical="center" wrapText="1"/>
      <protection hidden="1"/>
    </xf>
    <xf numFmtId="0" fontId="22" fillId="0" borderId="34" xfId="0" applyFont="1" applyBorder="1" applyAlignment="1" applyProtection="1">
      <alignment horizontal="center" vertical="center" wrapText="1"/>
      <protection hidden="1"/>
    </xf>
    <xf numFmtId="0" fontId="14" fillId="0" borderId="36" xfId="0" applyFont="1" applyBorder="1" applyAlignment="1" applyProtection="1">
      <alignment horizontal="center" vertical="center" wrapText="1"/>
      <protection hidden="1"/>
    </xf>
    <xf numFmtId="0" fontId="23" fillId="0" borderId="38"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protection locked="0" hidden="1"/>
    </xf>
    <xf numFmtId="0" fontId="15" fillId="0" borderId="38" xfId="0" applyFont="1" applyBorder="1" applyAlignment="1" applyProtection="1">
      <alignment horizontal="center" vertical="center"/>
      <protection locked="0" hidden="1"/>
    </xf>
    <xf numFmtId="14" fontId="16" fillId="0" borderId="39" xfId="0" applyNumberFormat="1" applyFont="1" applyBorder="1" applyAlignment="1" applyProtection="1">
      <alignment horizontal="center" vertical="center" wrapText="1"/>
      <protection locked="0" hidden="1"/>
    </xf>
    <xf numFmtId="0" fontId="0" fillId="0" borderId="0" xfId="0" applyBorder="1" applyAlignment="1" applyProtection="1">
      <alignment horizontal="left" vertical="center" indent="1"/>
      <protection locked="0" hidden="1"/>
    </xf>
    <xf numFmtId="0" fontId="0" fillId="0" borderId="0" xfId="0" applyBorder="1" applyAlignment="1" applyProtection="1">
      <alignment horizontal="left" vertical="center" wrapText="1" indent="1"/>
      <protection hidden="1"/>
    </xf>
    <xf numFmtId="0" fontId="0" fillId="0" borderId="28" xfId="0" applyFont="1" applyBorder="1" applyAlignment="1" applyProtection="1">
      <alignment horizontal="left" vertical="center" wrapText="1" indent="1"/>
      <protection locked="0" hidden="1"/>
    </xf>
    <xf numFmtId="0" fontId="0" fillId="0" borderId="41" xfId="0" applyBorder="1" applyAlignment="1" applyProtection="1">
      <alignment horizontal="left" vertical="center" wrapText="1" indent="1"/>
      <protection locked="0" hidden="1"/>
    </xf>
    <xf numFmtId="0" fontId="0" fillId="0" borderId="40" xfId="0" applyFont="1" applyBorder="1" applyAlignment="1" applyProtection="1">
      <alignment horizontal="center" vertical="top"/>
      <protection locked="0" hidden="1"/>
    </xf>
    <xf numFmtId="14" fontId="0" fillId="0" borderId="42" xfId="0" applyNumberFormat="1" applyBorder="1" applyAlignment="1" applyProtection="1">
      <alignment horizontal="center" vertical="center" wrapText="1"/>
      <protection locked="0" hidden="1"/>
    </xf>
    <xf numFmtId="0" fontId="0" fillId="0" borderId="43" xfId="0" applyFont="1" applyBorder="1" applyAlignment="1" applyProtection="1">
      <alignment horizontal="left" vertical="top" wrapText="1" indent="1"/>
      <protection locked="0" hidden="1"/>
    </xf>
    <xf numFmtId="0" fontId="0" fillId="0" borderId="0" xfId="0" applyAlignment="1" applyProtection="1">
      <alignment horizontal="left" wrapText="1" indent="1"/>
    </xf>
    <xf numFmtId="0" fontId="0" fillId="0" borderId="0" xfId="0" applyNumberFormat="1" applyFill="1" applyBorder="1" applyAlignment="1" applyProtection="1">
      <alignment horizontal="left" vertical="center" indent="1"/>
      <protection locked="0"/>
    </xf>
    <xf numFmtId="1" fontId="5" fillId="0" borderId="0" xfId="0" applyNumberFormat="1" applyFont="1" applyFill="1" applyBorder="1" applyAlignment="1" applyProtection="1">
      <alignment horizontal="left" vertical="center" indent="1"/>
      <protection locked="0"/>
    </xf>
    <xf numFmtId="49" fontId="0" fillId="0" borderId="0" xfId="0" applyNumberFormat="1" applyFill="1" applyBorder="1" applyAlignment="1" applyProtection="1">
      <alignment horizontal="left" vertical="center" indent="1"/>
      <protection locked="0"/>
    </xf>
    <xf numFmtId="0" fontId="0" fillId="0" borderId="0" xfId="0" applyFill="1" applyBorder="1" applyAlignment="1" applyProtection="1">
      <alignment horizontal="left" vertical="center" indent="1"/>
      <protection locked="0"/>
    </xf>
    <xf numFmtId="167" fontId="31" fillId="0" borderId="0" xfId="1" applyNumberFormat="1" applyFont="1" applyFill="1" applyBorder="1" applyAlignment="1" applyProtection="1">
      <alignment horizontal="left" vertical="center" indent="1"/>
      <protection locked="0"/>
    </xf>
    <xf numFmtId="167" fontId="32" fillId="0" borderId="0" xfId="1" applyNumberFormat="1" applyFont="1" applyFill="1" applyBorder="1" applyAlignment="1" applyProtection="1">
      <alignment horizontal="left" vertical="center" indent="1"/>
      <protection locked="0"/>
    </xf>
    <xf numFmtId="170" fontId="16" fillId="0" borderId="0"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left" vertical="center"/>
      <protection locked="0"/>
    </xf>
    <xf numFmtId="49" fontId="0" fillId="0" borderId="0" xfId="0" applyNumberFormat="1" applyFill="1" applyBorder="1" applyAlignment="1" applyProtection="1">
      <alignment horizontal="left" vertical="center"/>
      <protection locked="0"/>
    </xf>
    <xf numFmtId="14" fontId="0" fillId="0" borderId="0" xfId="0" applyNumberFormat="1" applyFill="1" applyBorder="1" applyAlignment="1" applyProtection="1">
      <alignment horizontal="left" vertical="center"/>
      <protection locked="0"/>
    </xf>
    <xf numFmtId="49" fontId="6" fillId="0" borderId="0" xfId="0" applyNumberFormat="1" applyFont="1" applyFill="1" applyAlignment="1">
      <alignment horizontal="left" vertical="center" indent="1"/>
    </xf>
    <xf numFmtId="0" fontId="0" fillId="0" borderId="0" xfId="0" applyFill="1" applyAlignment="1" applyProtection="1">
      <alignment horizontal="left"/>
      <protection locked="0"/>
    </xf>
    <xf numFmtId="49" fontId="18" fillId="0" borderId="0" xfId="0" applyNumberFormat="1" applyFont="1" applyFill="1" applyAlignment="1">
      <alignment horizontal="left" vertical="center" indent="1"/>
    </xf>
    <xf numFmtId="49" fontId="18" fillId="0" borderId="0" xfId="0" applyNumberFormat="1" applyFont="1" applyFill="1" applyBorder="1" applyAlignment="1" applyProtection="1">
      <alignment horizontal="left" vertical="center" indent="1"/>
      <protection locked="0"/>
    </xf>
    <xf numFmtId="170" fontId="33" fillId="0" borderId="0" xfId="0" applyNumberFormat="1" applyFont="1" applyFill="1" applyAlignment="1" applyProtection="1">
      <alignment horizontal="center"/>
      <protection locked="0"/>
    </xf>
    <xf numFmtId="170" fontId="34" fillId="0" borderId="0" xfId="0" applyNumberFormat="1" applyFont="1" applyFill="1" applyAlignment="1" applyProtection="1">
      <alignment horizontal="center"/>
      <protection locked="0"/>
    </xf>
    <xf numFmtId="14" fontId="0" fillId="0" borderId="0" xfId="0" applyNumberFormat="1" applyFill="1" applyAlignment="1" applyProtection="1">
      <alignment horizontal="left"/>
      <protection locked="0"/>
    </xf>
    <xf numFmtId="49" fontId="5" fillId="0" borderId="0" xfId="0" applyNumberFormat="1" applyFont="1" applyFill="1" applyAlignment="1" applyProtection="1">
      <alignment horizontal="left" vertical="center" indent="1"/>
      <protection locked="0"/>
    </xf>
    <xf numFmtId="49" fontId="18" fillId="0" borderId="0" xfId="0" applyNumberFormat="1" applyFont="1" applyFill="1" applyAlignment="1" applyProtection="1">
      <alignment horizontal="left" vertical="center" indent="1"/>
      <protection locked="0"/>
    </xf>
    <xf numFmtId="49" fontId="0" fillId="0" borderId="0" xfId="0" applyNumberFormat="1" applyFill="1" applyAlignment="1">
      <alignment horizontal="left" vertical="center" indent="1"/>
    </xf>
    <xf numFmtId="170" fontId="16" fillId="0" borderId="0" xfId="0" applyNumberFormat="1" applyFont="1" applyFill="1" applyBorder="1" applyAlignment="1" applyProtection="1">
      <alignment horizontal="center" vertical="center" wrapText="1"/>
      <protection locked="0"/>
    </xf>
    <xf numFmtId="49" fontId="0" fillId="0" borderId="0" xfId="0" applyNumberFormat="1" applyFill="1" applyAlignment="1" applyProtection="1">
      <alignment horizontal="left"/>
      <protection locked="0"/>
    </xf>
    <xf numFmtId="49" fontId="0" fillId="0" borderId="8" xfId="0" applyNumberFormat="1" applyFill="1" applyBorder="1" applyAlignment="1">
      <alignment horizontal="left" vertical="center" indent="1"/>
    </xf>
    <xf numFmtId="49" fontId="6" fillId="0" borderId="0" xfId="0" applyNumberFormat="1" applyFont="1" applyFill="1" applyBorder="1" applyAlignment="1">
      <alignment horizontal="left" vertical="center" indent="1"/>
    </xf>
    <xf numFmtId="49" fontId="35" fillId="0" borderId="0" xfId="0" applyNumberFormat="1" applyFont="1" applyFill="1" applyAlignment="1">
      <alignment horizontal="left" vertical="center" indent="1"/>
    </xf>
    <xf numFmtId="1" fontId="18" fillId="0" borderId="0" xfId="0" applyNumberFormat="1" applyFont="1" applyFill="1" applyBorder="1" applyAlignment="1" applyProtection="1">
      <alignment horizontal="left" vertical="center" indent="1"/>
      <protection locked="0"/>
    </xf>
    <xf numFmtId="0" fontId="18" fillId="0" borderId="0" xfId="0" applyFont="1" applyFill="1" applyBorder="1" applyAlignment="1" applyProtection="1">
      <alignment horizontal="left" indent="1"/>
      <protection locked="0"/>
    </xf>
    <xf numFmtId="0" fontId="32" fillId="0" borderId="0" xfId="0" applyFont="1" applyFill="1" applyBorder="1" applyAlignment="1" applyProtection="1">
      <alignment horizontal="left" indent="1"/>
      <protection locked="0"/>
    </xf>
    <xf numFmtId="0" fontId="36" fillId="0" borderId="0" xfId="0" applyFont="1" applyFill="1" applyBorder="1" applyProtection="1">
      <protection locked="0"/>
    </xf>
    <xf numFmtId="49" fontId="5" fillId="0" borderId="0" xfId="0" applyNumberFormat="1" applyFont="1" applyFill="1" applyBorder="1" applyProtection="1">
      <protection locked="0"/>
    </xf>
    <xf numFmtId="0" fontId="0" fillId="0" borderId="0" xfId="0" applyFill="1" applyBorder="1" applyAlignment="1" applyProtection="1">
      <alignment horizontal="left"/>
      <protection locked="0"/>
    </xf>
    <xf numFmtId="170" fontId="34" fillId="0" borderId="0" xfId="0" applyNumberFormat="1" applyFont="1" applyFill="1" applyBorder="1" applyAlignment="1" applyProtection="1">
      <alignment horizontal="center"/>
      <protection locked="0"/>
    </xf>
    <xf numFmtId="0" fontId="0" fillId="0" borderId="0" xfId="0" applyFill="1" applyBorder="1"/>
    <xf numFmtId="0" fontId="36" fillId="0" borderId="0" xfId="0" applyNumberFormat="1" applyFont="1" applyFill="1" applyAlignment="1" applyProtection="1">
      <alignment horizontal="right"/>
      <protection locked="0"/>
    </xf>
    <xf numFmtId="14" fontId="18" fillId="0" borderId="0" xfId="0" applyNumberFormat="1" applyFont="1" applyFill="1" applyProtection="1">
      <protection locked="0"/>
    </xf>
    <xf numFmtId="49" fontId="5" fillId="0" borderId="0" xfId="0" applyNumberFormat="1" applyFont="1" applyFill="1" applyProtection="1">
      <protection locked="0"/>
    </xf>
    <xf numFmtId="0" fontId="32" fillId="0" borderId="0" xfId="0" applyFont="1" applyFill="1" applyAlignment="1" applyProtection="1">
      <alignment horizontal="left" indent="1"/>
      <protection locked="0"/>
    </xf>
    <xf numFmtId="0" fontId="5" fillId="0" borderId="0" xfId="0" applyNumberFormat="1" applyFont="1" applyFill="1" applyAlignment="1" applyProtection="1">
      <alignment horizontal="right"/>
      <protection locked="0"/>
    </xf>
    <xf numFmtId="14" fontId="0" fillId="0" borderId="0" xfId="0" applyNumberFormat="1" applyFont="1"/>
    <xf numFmtId="0" fontId="18" fillId="0" borderId="0" xfId="0" applyFont="1" applyFill="1" applyAlignment="1" applyProtection="1">
      <alignment horizontal="left" indent="1"/>
      <protection locked="0"/>
    </xf>
    <xf numFmtId="170" fontId="16" fillId="0" borderId="0" xfId="0" applyNumberFormat="1" applyFont="1" applyAlignment="1">
      <alignment horizontal="center"/>
    </xf>
    <xf numFmtId="49" fontId="36" fillId="0" borderId="0" xfId="0" applyNumberFormat="1" applyFont="1" applyFill="1" applyBorder="1" applyProtection="1">
      <protection locked="0"/>
    </xf>
    <xf numFmtId="170" fontId="16" fillId="0" borderId="0" xfId="0" applyNumberFormat="1" applyFont="1" applyFill="1" applyBorder="1" applyAlignment="1" applyProtection="1">
      <alignment horizontal="center"/>
      <protection locked="0"/>
    </xf>
    <xf numFmtId="49" fontId="0" fillId="0" borderId="0" xfId="0" applyNumberFormat="1" applyFill="1" applyBorder="1" applyAlignment="1">
      <alignment horizontal="left" vertical="center" indent="1"/>
    </xf>
    <xf numFmtId="1" fontId="5" fillId="0" borderId="0" xfId="0" applyNumberFormat="1" applyFont="1" applyFill="1" applyBorder="1" applyAlignment="1" applyProtection="1">
      <alignment horizontal="center" vertical="center"/>
      <protection locked="0"/>
    </xf>
    <xf numFmtId="49" fontId="6" fillId="0" borderId="0" xfId="0" applyNumberFormat="1" applyFont="1" applyFill="1" applyAlignment="1">
      <alignment horizontal="center" vertical="center"/>
    </xf>
    <xf numFmtId="49" fontId="0" fillId="0" borderId="0" xfId="0" applyNumberFormat="1" applyFill="1" applyBorder="1" applyAlignment="1" applyProtection="1">
      <alignment horizontal="center" vertical="center"/>
      <protection locked="0"/>
    </xf>
    <xf numFmtId="49" fontId="5" fillId="0" borderId="0" xfId="0" applyNumberFormat="1" applyFont="1" applyFill="1" applyAlignment="1" applyProtection="1">
      <alignment horizontal="center" vertical="center"/>
      <protection locked="0"/>
    </xf>
    <xf numFmtId="49" fontId="0" fillId="0" borderId="0" xfId="0" applyNumberFormat="1" applyFill="1" applyAlignment="1">
      <alignment horizontal="center" vertical="center"/>
    </xf>
    <xf numFmtId="49" fontId="0" fillId="0" borderId="0" xfId="0" applyNumberFormat="1" applyFill="1" applyBorder="1" applyAlignment="1">
      <alignment horizontal="center" vertical="center"/>
    </xf>
    <xf numFmtId="49" fontId="6" fillId="0" borderId="0" xfId="0" applyNumberFormat="1" applyFont="1" applyFill="1" applyBorder="1" applyAlignment="1">
      <alignment horizontal="center" vertical="center"/>
    </xf>
    <xf numFmtId="0" fontId="36" fillId="0" borderId="0" xfId="0" applyFont="1" applyFill="1" applyBorder="1" applyAlignment="1" applyProtection="1">
      <alignment horizontal="center"/>
      <protection locked="0"/>
    </xf>
    <xf numFmtId="0" fontId="36" fillId="0" borderId="0" xfId="0" applyNumberFormat="1" applyFont="1" applyFill="1" applyAlignment="1" applyProtection="1">
      <alignment horizontal="center"/>
      <protection locked="0"/>
    </xf>
    <xf numFmtId="0" fontId="5" fillId="0" borderId="0" xfId="0" applyNumberFormat="1" applyFont="1" applyFill="1" applyAlignment="1" applyProtection="1">
      <alignment horizontal="center"/>
      <protection locked="0"/>
    </xf>
    <xf numFmtId="0" fontId="0" fillId="0" borderId="0" xfId="0" applyFill="1" applyBorder="1" applyAlignment="1">
      <alignment horizontal="center"/>
    </xf>
    <xf numFmtId="49" fontId="5" fillId="0" borderId="0" xfId="0" applyNumberFormat="1" applyFont="1" applyFill="1" applyBorder="1" applyAlignment="1" applyProtection="1">
      <alignment horizontal="left" indent="1"/>
      <protection locked="0"/>
    </xf>
    <xf numFmtId="14" fontId="18" fillId="0" borderId="0" xfId="0" applyNumberFormat="1" applyFont="1" applyFill="1" applyAlignment="1" applyProtection="1">
      <alignment horizontal="left" indent="1"/>
      <protection locked="0"/>
    </xf>
    <xf numFmtId="14" fontId="0" fillId="0" borderId="0" xfId="0" applyNumberFormat="1" applyFont="1" applyAlignment="1">
      <alignment horizontal="left" indent="1"/>
    </xf>
    <xf numFmtId="49" fontId="36" fillId="0" borderId="0" xfId="0" applyNumberFormat="1" applyFont="1" applyFill="1" applyBorder="1" applyAlignment="1" applyProtection="1">
      <alignment horizontal="left" indent="1"/>
      <protection locked="0"/>
    </xf>
    <xf numFmtId="0" fontId="24" fillId="0" borderId="0" xfId="0" applyFont="1" applyAlignment="1">
      <alignment horizontal="left" vertical="center"/>
    </xf>
    <xf numFmtId="0" fontId="25" fillId="0" borderId="0" xfId="0" applyFont="1" applyAlignment="1">
      <alignment horizontal="justify" vertical="center"/>
    </xf>
    <xf numFmtId="0" fontId="26" fillId="0" borderId="0" xfId="0" applyFont="1" applyAlignment="1">
      <alignment vertical="center"/>
    </xf>
    <xf numFmtId="0" fontId="27" fillId="0" borderId="0" xfId="0" applyFont="1" applyAlignment="1">
      <alignment horizontal="center" vertical="center"/>
    </xf>
    <xf numFmtId="0" fontId="29" fillId="0" borderId="0" xfId="0" applyFont="1" applyAlignment="1">
      <alignment horizontal="justify" vertical="center"/>
    </xf>
    <xf numFmtId="0" fontId="40" fillId="0" borderId="0" xfId="0" applyFont="1" applyAlignment="1">
      <alignment horizontal="justify" vertical="center"/>
    </xf>
    <xf numFmtId="0" fontId="29" fillId="0" borderId="0" xfId="0" applyFont="1" applyAlignment="1">
      <alignment vertical="center"/>
    </xf>
    <xf numFmtId="0" fontId="29" fillId="0" borderId="0" xfId="0" applyFont="1" applyAlignment="1">
      <alignment horizontal="left" vertical="center"/>
    </xf>
    <xf numFmtId="0" fontId="37" fillId="0" borderId="0" xfId="0" applyFont="1" applyAlignment="1">
      <alignment horizontal="left" indent="1"/>
    </xf>
    <xf numFmtId="0" fontId="0" fillId="0" borderId="26" xfId="0" applyFont="1" applyBorder="1" applyAlignment="1" applyProtection="1">
      <alignment horizontal="left" vertical="center" indent="1"/>
      <protection hidden="1"/>
    </xf>
    <xf numFmtId="0" fontId="0" fillId="0" borderId="19" xfId="0" applyBorder="1" applyAlignment="1" applyProtection="1">
      <alignment horizontal="left" vertical="center" indent="1"/>
      <protection hidden="1"/>
    </xf>
    <xf numFmtId="0" fontId="0" fillId="0" borderId="40" xfId="0" applyFont="1" applyBorder="1" applyAlignment="1" applyProtection="1">
      <alignment horizontal="left" vertical="top" indent="1"/>
      <protection hidden="1"/>
    </xf>
    <xf numFmtId="168" fontId="0" fillId="0" borderId="10" xfId="0" applyNumberFormat="1" applyBorder="1" applyAlignment="1" applyProtection="1">
      <alignment horizontal="right" vertical="center" wrapText="1"/>
      <protection hidden="1"/>
    </xf>
    <xf numFmtId="0" fontId="5" fillId="0" borderId="0" xfId="0" applyFont="1" applyBorder="1" applyAlignment="1" applyProtection="1">
      <alignment horizontal="left" vertical="center" wrapText="1" indent="1"/>
      <protection hidden="1"/>
    </xf>
    <xf numFmtId="0" fontId="0" fillId="0" borderId="9" xfId="0" applyFont="1" applyBorder="1" applyAlignment="1" applyProtection="1">
      <alignment horizontal="center" vertical="center" wrapText="1"/>
      <protection hidden="1"/>
    </xf>
    <xf numFmtId="166" fontId="16" fillId="0" borderId="6" xfId="0" applyNumberFormat="1" applyFont="1" applyBorder="1" applyAlignment="1" applyProtection="1">
      <alignment horizontal="center" vertical="center" wrapText="1"/>
      <protection hidden="1"/>
    </xf>
    <xf numFmtId="0" fontId="1" fillId="0" borderId="3" xfId="0" applyFont="1" applyBorder="1" applyAlignment="1" applyProtection="1">
      <alignment horizontal="left" vertical="center" wrapText="1" indent="1"/>
      <protection hidden="1"/>
    </xf>
    <xf numFmtId="0" fontId="13" fillId="0" borderId="0" xfId="0" applyFont="1" applyBorder="1" applyAlignment="1" applyProtection="1">
      <alignment horizontal="center" vertical="center" wrapText="1"/>
      <protection hidden="1"/>
    </xf>
    <xf numFmtId="0" fontId="0" fillId="0" borderId="0" xfId="0" applyFont="1" applyBorder="1" applyAlignment="1" applyProtection="1">
      <alignment horizontal="left" vertical="center" wrapText="1" indent="1"/>
      <protection hidden="1"/>
    </xf>
    <xf numFmtId="0" fontId="1" fillId="0" borderId="5" xfId="0" applyFont="1" applyBorder="1" applyAlignment="1" applyProtection="1">
      <alignment horizontal="center" vertical="center" wrapText="1"/>
      <protection hidden="1"/>
    </xf>
    <xf numFmtId="0" fontId="14" fillId="0" borderId="0"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0" fillId="0" borderId="32" xfId="0" applyFont="1" applyBorder="1" applyAlignment="1" applyProtection="1">
      <alignment horizontal="left" vertical="center" wrapText="1" indent="1"/>
      <protection hidden="1"/>
    </xf>
    <xf numFmtId="14" fontId="20" fillId="0" borderId="7" xfId="0" applyNumberFormat="1" applyFont="1" applyBorder="1" applyAlignment="1" applyProtection="1">
      <alignment horizontal="left" vertical="center" wrapText="1" indent="1"/>
      <protection locked="0"/>
    </xf>
    <xf numFmtId="0" fontId="11" fillId="0" borderId="0" xfId="0" applyFont="1" applyBorder="1" applyAlignment="1" applyProtection="1">
      <alignment horizontal="center" vertical="center" wrapText="1"/>
      <protection hidden="1"/>
    </xf>
    <xf numFmtId="0" fontId="16" fillId="0" borderId="29" xfId="0" applyFont="1" applyBorder="1" applyAlignment="1" applyProtection="1">
      <alignment horizontal="center" vertical="center" wrapText="1"/>
      <protection hidden="1"/>
    </xf>
    <xf numFmtId="14" fontId="21" fillId="0" borderId="7" xfId="0" applyNumberFormat="1" applyFont="1" applyBorder="1" applyAlignment="1" applyProtection="1">
      <alignment horizontal="center" vertical="center" wrapText="1"/>
      <protection locked="0" hidden="1"/>
    </xf>
    <xf numFmtId="0" fontId="1" fillId="0" borderId="37" xfId="0" applyFont="1" applyBorder="1" applyAlignment="1" applyProtection="1">
      <alignment horizontal="left" vertical="center" wrapText="1" indent="1"/>
      <protection hidden="1"/>
    </xf>
    <xf numFmtId="0" fontId="1" fillId="0" borderId="23" xfId="0" applyFont="1" applyBorder="1" applyAlignment="1" applyProtection="1">
      <alignment horizontal="left" vertical="center" wrapText="1" indent="1"/>
      <protection hidden="1"/>
    </xf>
    <xf numFmtId="0" fontId="13" fillId="0" borderId="35" xfId="0" applyFont="1" applyBorder="1" applyAlignment="1" applyProtection="1">
      <alignment horizontal="left" vertical="center" wrapText="1" indent="1"/>
      <protection hidden="1"/>
    </xf>
    <xf numFmtId="0" fontId="1" fillId="0" borderId="21" xfId="0" applyFont="1" applyBorder="1" applyAlignment="1" applyProtection="1">
      <alignment horizontal="left" vertical="center" wrapText="1" indent="1"/>
      <protection hidden="1"/>
    </xf>
  </cellXfs>
  <cellStyles count="2">
    <cellStyle name="Měna" xfId="1" builtinId="4"/>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3"/>
  <sheetViews>
    <sheetView zoomScaleNormal="100" workbookViewId="0">
      <selection activeCell="C119" sqref="C119"/>
    </sheetView>
  </sheetViews>
  <sheetFormatPr defaultColWidth="9.140625" defaultRowHeight="12.75" x14ac:dyDescent="0.2"/>
  <cols>
    <col min="1" max="1" width="5.7109375" bestFit="1" customWidth="1"/>
    <col min="2" max="2" width="6" style="1" customWidth="1"/>
    <col min="3" max="3" width="59.140625" style="2" customWidth="1"/>
    <col min="4" max="4" width="20" style="2" customWidth="1"/>
    <col min="5" max="5" width="16.5703125" style="3" customWidth="1"/>
    <col min="6" max="6" width="12.85546875" style="4" customWidth="1"/>
    <col min="7" max="7" width="80.7109375" style="3" customWidth="1"/>
    <col min="8" max="8" width="14" style="4" customWidth="1"/>
    <col min="9" max="9" width="9.140625" style="2"/>
    <col min="10" max="10" width="45.85546875" style="2" customWidth="1"/>
    <col min="11" max="16384" width="9.140625" style="2"/>
  </cols>
  <sheetData>
    <row r="1" spans="1:9" s="9" customFormat="1" ht="25.5" x14ac:dyDescent="0.2">
      <c r="A1" s="5" t="s">
        <v>0</v>
      </c>
      <c r="B1" s="6" t="s">
        <v>1</v>
      </c>
      <c r="C1" s="7" t="s">
        <v>2</v>
      </c>
      <c r="D1" s="8" t="s">
        <v>3</v>
      </c>
      <c r="E1" s="9" t="s">
        <v>4</v>
      </c>
      <c r="F1" s="10" t="s">
        <v>5</v>
      </c>
      <c r="G1" s="11" t="s">
        <v>6</v>
      </c>
      <c r="H1" s="12" t="s">
        <v>7</v>
      </c>
    </row>
    <row r="2" spans="1:9" s="9" customFormat="1" x14ac:dyDescent="0.2">
      <c r="A2" s="5"/>
      <c r="B2" s="13">
        <v>2</v>
      </c>
      <c r="C2" s="14">
        <v>3</v>
      </c>
      <c r="D2" s="13">
        <v>4</v>
      </c>
      <c r="E2" s="14">
        <v>5</v>
      </c>
      <c r="F2" s="13">
        <v>6</v>
      </c>
      <c r="G2" s="14">
        <v>7</v>
      </c>
      <c r="H2" s="13">
        <v>8</v>
      </c>
    </row>
    <row r="3" spans="1:9" s="18" customFormat="1" ht="21.75" customHeight="1" x14ac:dyDescent="0.2">
      <c r="A3" s="15">
        <v>0</v>
      </c>
      <c r="B3" s="16" t="s">
        <v>1</v>
      </c>
      <c r="C3" s="17" t="s">
        <v>2</v>
      </c>
      <c r="D3" s="16" t="s">
        <v>3</v>
      </c>
      <c r="E3" s="17" t="s">
        <v>4</v>
      </c>
      <c r="F3" s="16" t="s">
        <v>5</v>
      </c>
      <c r="G3" s="17" t="s">
        <v>6</v>
      </c>
      <c r="H3" s="16" t="s">
        <v>7</v>
      </c>
    </row>
    <row r="4" spans="1:9" s="9" customFormat="1" ht="19.5" hidden="1" customHeight="1" x14ac:dyDescent="0.2">
      <c r="A4" s="141">
        <v>1</v>
      </c>
      <c r="B4" s="142">
        <v>101</v>
      </c>
      <c r="C4" s="143" t="s">
        <v>192</v>
      </c>
      <c r="D4" s="144" t="s">
        <v>193</v>
      </c>
      <c r="E4" s="145"/>
      <c r="F4" s="147">
        <v>30000</v>
      </c>
      <c r="G4" s="144" t="s">
        <v>194</v>
      </c>
      <c r="H4" s="149" t="s">
        <v>195</v>
      </c>
      <c r="I4" s="146" t="s">
        <v>196</v>
      </c>
    </row>
    <row r="5" spans="1:9" s="9" customFormat="1" ht="19.5" hidden="1" customHeight="1" x14ac:dyDescent="0.2">
      <c r="A5" s="141">
        <v>2</v>
      </c>
      <c r="B5" s="142">
        <v>110</v>
      </c>
      <c r="C5" s="143" t="s">
        <v>104</v>
      </c>
      <c r="D5" s="144" t="s">
        <v>105</v>
      </c>
      <c r="E5" s="145"/>
      <c r="F5" s="147">
        <v>30000</v>
      </c>
      <c r="G5" s="144" t="s">
        <v>197</v>
      </c>
      <c r="H5" s="149" t="s">
        <v>195</v>
      </c>
      <c r="I5" s="146" t="s">
        <v>198</v>
      </c>
    </row>
    <row r="6" spans="1:9" s="9" customFormat="1" ht="19.5" hidden="1" customHeight="1" x14ac:dyDescent="0.2">
      <c r="A6" s="141">
        <v>3</v>
      </c>
      <c r="B6" s="142">
        <v>112</v>
      </c>
      <c r="C6" s="143" t="s">
        <v>114</v>
      </c>
      <c r="D6" s="144" t="s">
        <v>9</v>
      </c>
      <c r="E6" s="145"/>
      <c r="F6" s="147">
        <v>30000</v>
      </c>
      <c r="G6" s="144" t="s">
        <v>199</v>
      </c>
      <c r="H6" s="149" t="s">
        <v>195</v>
      </c>
      <c r="I6" s="146" t="s">
        <v>200</v>
      </c>
    </row>
    <row r="7" spans="1:9" s="9" customFormat="1" ht="19.5" hidden="1" customHeight="1" x14ac:dyDescent="0.2">
      <c r="A7" s="141">
        <v>4</v>
      </c>
      <c r="B7" s="142">
        <v>118</v>
      </c>
      <c r="C7" s="143" t="s">
        <v>201</v>
      </c>
      <c r="D7" s="144" t="s">
        <v>10</v>
      </c>
      <c r="E7" s="145"/>
      <c r="F7" s="147">
        <v>30000</v>
      </c>
      <c r="G7" s="144" t="s">
        <v>202</v>
      </c>
      <c r="H7" s="149" t="s">
        <v>195</v>
      </c>
      <c r="I7" s="146" t="s">
        <v>203</v>
      </c>
    </row>
    <row r="8" spans="1:9" s="9" customFormat="1" ht="19.5" hidden="1" customHeight="1" x14ac:dyDescent="0.2">
      <c r="A8" s="141">
        <v>5</v>
      </c>
      <c r="B8" s="142">
        <v>125</v>
      </c>
      <c r="C8" s="143" t="s">
        <v>121</v>
      </c>
      <c r="D8" s="144" t="s">
        <v>204</v>
      </c>
      <c r="E8" s="145"/>
      <c r="F8" s="147">
        <v>30000</v>
      </c>
      <c r="G8" s="144" t="s">
        <v>197</v>
      </c>
      <c r="H8" s="149" t="s">
        <v>195</v>
      </c>
      <c r="I8" s="146" t="s">
        <v>205</v>
      </c>
    </row>
    <row r="9" spans="1:9" s="9" customFormat="1" ht="19.5" hidden="1" customHeight="1" x14ac:dyDescent="0.2">
      <c r="A9" s="141">
        <v>6</v>
      </c>
      <c r="B9" s="142">
        <v>131</v>
      </c>
      <c r="C9" s="143" t="s">
        <v>122</v>
      </c>
      <c r="D9" s="144" t="s">
        <v>123</v>
      </c>
      <c r="E9" s="145"/>
      <c r="F9" s="147">
        <v>30000</v>
      </c>
      <c r="G9" s="144" t="s">
        <v>197</v>
      </c>
      <c r="H9" s="149" t="s">
        <v>195</v>
      </c>
      <c r="I9" s="146" t="s">
        <v>206</v>
      </c>
    </row>
    <row r="10" spans="1:9" s="9" customFormat="1" ht="19.5" hidden="1" customHeight="1" x14ac:dyDescent="0.2">
      <c r="A10" s="141">
        <v>7</v>
      </c>
      <c r="B10" s="142">
        <v>134</v>
      </c>
      <c r="C10" s="143" t="s">
        <v>207</v>
      </c>
      <c r="D10" s="144" t="s">
        <v>208</v>
      </c>
      <c r="E10" s="145"/>
      <c r="F10" s="147">
        <v>30000</v>
      </c>
      <c r="G10" s="144" t="s">
        <v>197</v>
      </c>
      <c r="H10" s="149" t="s">
        <v>195</v>
      </c>
      <c r="I10" s="146" t="s">
        <v>209</v>
      </c>
    </row>
    <row r="11" spans="1:9" s="9" customFormat="1" ht="19.5" hidden="1" customHeight="1" x14ac:dyDescent="0.2">
      <c r="A11" s="141">
        <v>8</v>
      </c>
      <c r="B11" s="142">
        <v>139</v>
      </c>
      <c r="C11" s="143" t="s">
        <v>124</v>
      </c>
      <c r="D11" s="144" t="s">
        <v>125</v>
      </c>
      <c r="E11" s="145"/>
      <c r="F11" s="147">
        <v>30000</v>
      </c>
      <c r="G11" s="144" t="s">
        <v>197</v>
      </c>
      <c r="H11" s="149" t="s">
        <v>195</v>
      </c>
      <c r="I11" s="146" t="s">
        <v>210</v>
      </c>
    </row>
    <row r="12" spans="1:9" s="9" customFormat="1" ht="19.5" hidden="1" customHeight="1" x14ac:dyDescent="0.2">
      <c r="A12" s="141">
        <v>9</v>
      </c>
      <c r="B12" s="142">
        <v>142</v>
      </c>
      <c r="C12" s="143" t="s">
        <v>126</v>
      </c>
      <c r="D12" s="144" t="s">
        <v>127</v>
      </c>
      <c r="E12" s="145"/>
      <c r="F12" s="147">
        <v>30000</v>
      </c>
      <c r="G12" s="144" t="s">
        <v>211</v>
      </c>
      <c r="H12" s="149" t="s">
        <v>195</v>
      </c>
      <c r="I12" s="146" t="s">
        <v>212</v>
      </c>
    </row>
    <row r="13" spans="1:9" s="9" customFormat="1" ht="19.5" hidden="1" customHeight="1" x14ac:dyDescent="0.2">
      <c r="A13" s="141">
        <v>10</v>
      </c>
      <c r="B13" s="142">
        <v>143</v>
      </c>
      <c r="C13" s="143" t="s">
        <v>130</v>
      </c>
      <c r="D13" s="144" t="s">
        <v>131</v>
      </c>
      <c r="E13" s="145"/>
      <c r="F13" s="147">
        <v>20000</v>
      </c>
      <c r="G13" s="144" t="s">
        <v>213</v>
      </c>
      <c r="H13" s="149" t="s">
        <v>195</v>
      </c>
      <c r="I13" s="146" t="s">
        <v>214</v>
      </c>
    </row>
    <row r="14" spans="1:9" s="9" customFormat="1" ht="19.5" hidden="1" customHeight="1" x14ac:dyDescent="0.2">
      <c r="A14" s="141">
        <v>11</v>
      </c>
      <c r="B14" s="142">
        <v>158</v>
      </c>
      <c r="C14" s="143" t="s">
        <v>215</v>
      </c>
      <c r="D14" s="144" t="s">
        <v>216</v>
      </c>
      <c r="E14" s="145"/>
      <c r="F14" s="147">
        <v>30000</v>
      </c>
      <c r="G14" s="144" t="s">
        <v>217</v>
      </c>
      <c r="H14" s="149" t="s">
        <v>195</v>
      </c>
      <c r="I14" s="146" t="s">
        <v>218</v>
      </c>
    </row>
    <row r="15" spans="1:9" s="9" customFormat="1" ht="19.5" hidden="1" customHeight="1" x14ac:dyDescent="0.2">
      <c r="A15" s="141">
        <v>12</v>
      </c>
      <c r="B15" s="142">
        <v>166</v>
      </c>
      <c r="C15" s="143" t="s">
        <v>219</v>
      </c>
      <c r="D15" s="144" t="s">
        <v>220</v>
      </c>
      <c r="E15" s="145"/>
      <c r="F15" s="147">
        <v>25000</v>
      </c>
      <c r="G15" s="144" t="s">
        <v>221</v>
      </c>
      <c r="H15" s="149" t="s">
        <v>195</v>
      </c>
      <c r="I15" s="146" t="s">
        <v>222</v>
      </c>
    </row>
    <row r="16" spans="1:9" s="9" customFormat="1" ht="19.5" hidden="1" customHeight="1" x14ac:dyDescent="0.2">
      <c r="A16" s="141">
        <v>13</v>
      </c>
      <c r="B16" s="142">
        <v>171</v>
      </c>
      <c r="C16" s="143" t="s">
        <v>136</v>
      </c>
      <c r="D16" s="144" t="s">
        <v>223</v>
      </c>
      <c r="E16" s="145"/>
      <c r="F16" s="147">
        <v>29000</v>
      </c>
      <c r="G16" s="144" t="s">
        <v>224</v>
      </c>
      <c r="H16" s="149" t="s">
        <v>195</v>
      </c>
      <c r="I16" s="146" t="s">
        <v>225</v>
      </c>
    </row>
    <row r="17" spans="1:9" s="9" customFormat="1" ht="19.5" hidden="1" customHeight="1" x14ac:dyDescent="0.2">
      <c r="A17" s="141">
        <v>14</v>
      </c>
      <c r="B17" s="142">
        <v>176</v>
      </c>
      <c r="C17" s="143" t="s">
        <v>137</v>
      </c>
      <c r="D17" s="144" t="s">
        <v>226</v>
      </c>
      <c r="E17" s="145"/>
      <c r="F17" s="147">
        <v>30000</v>
      </c>
      <c r="G17" s="144" t="s">
        <v>227</v>
      </c>
      <c r="H17" s="149" t="s">
        <v>195</v>
      </c>
      <c r="I17" s="146" t="s">
        <v>228</v>
      </c>
    </row>
    <row r="18" spans="1:9" s="9" customFormat="1" ht="19.5" hidden="1" customHeight="1" x14ac:dyDescent="0.2">
      <c r="A18" s="141">
        <v>15</v>
      </c>
      <c r="B18" s="142">
        <v>182</v>
      </c>
      <c r="C18" s="143" t="s">
        <v>138</v>
      </c>
      <c r="D18" s="144" t="s">
        <v>139</v>
      </c>
      <c r="E18" s="145"/>
      <c r="F18" s="147">
        <v>30000</v>
      </c>
      <c r="G18" s="144" t="s">
        <v>197</v>
      </c>
      <c r="H18" s="149" t="s">
        <v>195</v>
      </c>
      <c r="I18" s="146" t="s">
        <v>229</v>
      </c>
    </row>
    <row r="19" spans="1:9" s="9" customFormat="1" ht="19.5" hidden="1" customHeight="1" x14ac:dyDescent="0.2">
      <c r="A19" s="141">
        <v>16</v>
      </c>
      <c r="B19" s="142">
        <v>185</v>
      </c>
      <c r="C19" s="143" t="s">
        <v>230</v>
      </c>
      <c r="D19" s="144" t="s">
        <v>230</v>
      </c>
      <c r="E19" s="145"/>
      <c r="F19" s="147">
        <v>30000</v>
      </c>
      <c r="G19" s="144" t="s">
        <v>197</v>
      </c>
      <c r="H19" s="149" t="s">
        <v>195</v>
      </c>
      <c r="I19" s="146" t="s">
        <v>231</v>
      </c>
    </row>
    <row r="20" spans="1:9" s="9" customFormat="1" ht="19.5" hidden="1" customHeight="1" x14ac:dyDescent="0.2">
      <c r="A20" s="141">
        <v>17</v>
      </c>
      <c r="B20" s="142">
        <v>188</v>
      </c>
      <c r="C20" s="143" t="s">
        <v>142</v>
      </c>
      <c r="D20" s="144" t="s">
        <v>232</v>
      </c>
      <c r="E20" s="145"/>
      <c r="F20" s="147">
        <v>30000</v>
      </c>
      <c r="G20" s="144" t="s">
        <v>227</v>
      </c>
      <c r="H20" s="149" t="s">
        <v>195</v>
      </c>
      <c r="I20" s="146" t="s">
        <v>233</v>
      </c>
    </row>
    <row r="21" spans="1:9" s="9" customFormat="1" ht="19.5" hidden="1" customHeight="1" x14ac:dyDescent="0.2">
      <c r="A21" s="141">
        <v>18</v>
      </c>
      <c r="B21" s="142">
        <v>196</v>
      </c>
      <c r="C21" s="143" t="s">
        <v>144</v>
      </c>
      <c r="D21" s="144" t="s">
        <v>145</v>
      </c>
      <c r="E21" s="145"/>
      <c r="F21" s="147">
        <v>30000</v>
      </c>
      <c r="G21" s="144" t="s">
        <v>234</v>
      </c>
      <c r="H21" s="149" t="s">
        <v>195</v>
      </c>
      <c r="I21" s="146" t="s">
        <v>235</v>
      </c>
    </row>
    <row r="22" spans="1:9" s="9" customFormat="1" ht="19.5" hidden="1" customHeight="1" x14ac:dyDescent="0.2">
      <c r="A22" s="141">
        <v>19</v>
      </c>
      <c r="B22" s="142">
        <v>199</v>
      </c>
      <c r="C22" s="143" t="s">
        <v>236</v>
      </c>
      <c r="D22" s="144" t="s">
        <v>237</v>
      </c>
      <c r="E22" s="145"/>
      <c r="F22" s="147">
        <v>28000</v>
      </c>
      <c r="G22" s="144" t="s">
        <v>238</v>
      </c>
      <c r="H22" s="149" t="s">
        <v>195</v>
      </c>
      <c r="I22" s="146" t="s">
        <v>239</v>
      </c>
    </row>
    <row r="23" spans="1:9" s="9" customFormat="1" ht="19.5" hidden="1" customHeight="1" x14ac:dyDescent="0.2">
      <c r="A23" s="141">
        <v>20</v>
      </c>
      <c r="B23" s="142">
        <v>213</v>
      </c>
      <c r="C23" s="143" t="s">
        <v>149</v>
      </c>
      <c r="D23" s="144" t="s">
        <v>240</v>
      </c>
      <c r="E23" s="145"/>
      <c r="F23" s="147">
        <v>24000</v>
      </c>
      <c r="G23" s="144" t="s">
        <v>241</v>
      </c>
      <c r="H23" s="149" t="s">
        <v>195</v>
      </c>
      <c r="I23" s="146" t="s">
        <v>242</v>
      </c>
    </row>
    <row r="24" spans="1:9" s="9" customFormat="1" ht="19.5" hidden="1" customHeight="1" x14ac:dyDescent="0.2">
      <c r="A24" s="141">
        <v>21</v>
      </c>
      <c r="B24" s="142">
        <v>239</v>
      </c>
      <c r="C24" s="143" t="s">
        <v>151</v>
      </c>
      <c r="D24" s="144" t="s">
        <v>150</v>
      </c>
      <c r="E24" s="145"/>
      <c r="F24" s="147">
        <v>24000</v>
      </c>
      <c r="G24" s="144" t="s">
        <v>243</v>
      </c>
      <c r="H24" s="149" t="s">
        <v>195</v>
      </c>
      <c r="I24" s="146" t="s">
        <v>244</v>
      </c>
    </row>
    <row r="25" spans="1:9" s="9" customFormat="1" ht="19.5" hidden="1" customHeight="1" x14ac:dyDescent="0.2">
      <c r="A25" s="141">
        <v>22</v>
      </c>
      <c r="B25" s="142">
        <v>251</v>
      </c>
      <c r="C25" s="143" t="s">
        <v>153</v>
      </c>
      <c r="D25" s="144" t="s">
        <v>245</v>
      </c>
      <c r="E25" s="145"/>
      <c r="F25" s="147">
        <v>18000</v>
      </c>
      <c r="G25" s="144" t="s">
        <v>246</v>
      </c>
      <c r="H25" s="149" t="s">
        <v>195</v>
      </c>
      <c r="I25" s="146" t="s">
        <v>247</v>
      </c>
    </row>
    <row r="26" spans="1:9" s="9" customFormat="1" ht="19.5" hidden="1" customHeight="1" x14ac:dyDescent="0.2">
      <c r="A26" s="141">
        <v>23</v>
      </c>
      <c r="B26" s="142">
        <v>254</v>
      </c>
      <c r="C26" s="143" t="s">
        <v>248</v>
      </c>
      <c r="D26" s="144" t="s">
        <v>154</v>
      </c>
      <c r="E26" s="145"/>
      <c r="F26" s="147">
        <v>20000</v>
      </c>
      <c r="G26" s="144" t="s">
        <v>249</v>
      </c>
      <c r="H26" s="149" t="s">
        <v>195</v>
      </c>
      <c r="I26" s="146" t="s">
        <v>250</v>
      </c>
    </row>
    <row r="27" spans="1:9" s="9" customFormat="1" ht="19.5" hidden="1" customHeight="1" x14ac:dyDescent="0.2">
      <c r="A27" s="141">
        <v>24</v>
      </c>
      <c r="B27" s="142">
        <v>255</v>
      </c>
      <c r="C27" s="143" t="s">
        <v>155</v>
      </c>
      <c r="D27" s="144" t="s">
        <v>251</v>
      </c>
      <c r="E27" s="145"/>
      <c r="F27" s="147">
        <v>10000</v>
      </c>
      <c r="G27" s="144" t="s">
        <v>252</v>
      </c>
      <c r="H27" s="149" t="s">
        <v>195</v>
      </c>
      <c r="I27" s="146" t="s">
        <v>253</v>
      </c>
    </row>
    <row r="28" spans="1:9" s="9" customFormat="1" ht="19.5" hidden="1" customHeight="1" x14ac:dyDescent="0.2">
      <c r="A28" s="141">
        <v>25</v>
      </c>
      <c r="B28" s="142">
        <v>409</v>
      </c>
      <c r="C28" s="143" t="s">
        <v>254</v>
      </c>
      <c r="D28" s="144" t="s">
        <v>255</v>
      </c>
      <c r="E28" s="145"/>
      <c r="F28" s="147">
        <v>20000</v>
      </c>
      <c r="G28" s="144" t="s">
        <v>256</v>
      </c>
      <c r="H28" s="149" t="s">
        <v>195</v>
      </c>
      <c r="I28" s="146" t="s">
        <v>257</v>
      </c>
    </row>
    <row r="29" spans="1:9" s="9" customFormat="1" ht="19.5" hidden="1" customHeight="1" x14ac:dyDescent="0.2">
      <c r="A29" s="141">
        <v>26</v>
      </c>
      <c r="B29" s="142">
        <v>418</v>
      </c>
      <c r="C29" s="143" t="s">
        <v>158</v>
      </c>
      <c r="D29" s="144" t="s">
        <v>258</v>
      </c>
      <c r="E29" s="145"/>
      <c r="F29" s="147">
        <v>25000</v>
      </c>
      <c r="G29" s="144" t="s">
        <v>259</v>
      </c>
      <c r="H29" s="149" t="s">
        <v>195</v>
      </c>
      <c r="I29" s="146" t="s">
        <v>260</v>
      </c>
    </row>
    <row r="30" spans="1:9" s="19" customFormat="1" ht="19.5" hidden="1" customHeight="1" x14ac:dyDescent="0.2">
      <c r="A30" s="141">
        <v>27</v>
      </c>
      <c r="B30" s="142">
        <v>419</v>
      </c>
      <c r="C30" s="143" t="s">
        <v>159</v>
      </c>
      <c r="D30" s="144" t="s">
        <v>160</v>
      </c>
      <c r="E30" s="145"/>
      <c r="F30" s="147">
        <v>25000</v>
      </c>
      <c r="G30" s="144" t="s">
        <v>261</v>
      </c>
      <c r="H30" s="149" t="s">
        <v>195</v>
      </c>
      <c r="I30" s="146" t="s">
        <v>262</v>
      </c>
    </row>
    <row r="31" spans="1:9" s="9" customFormat="1" ht="19.5" hidden="1" customHeight="1" x14ac:dyDescent="0.2">
      <c r="A31" s="141">
        <v>28</v>
      </c>
      <c r="B31" s="142">
        <v>420</v>
      </c>
      <c r="C31" s="143" t="s">
        <v>263</v>
      </c>
      <c r="D31" s="144" t="s">
        <v>264</v>
      </c>
      <c r="E31" s="145"/>
      <c r="F31" s="147">
        <v>10000</v>
      </c>
      <c r="G31" s="144" t="s">
        <v>265</v>
      </c>
      <c r="H31" s="149" t="s">
        <v>195</v>
      </c>
      <c r="I31" s="146" t="s">
        <v>266</v>
      </c>
    </row>
    <row r="32" spans="1:9" s="9" customFormat="1" ht="19.5" hidden="1" customHeight="1" x14ac:dyDescent="0.2">
      <c r="A32" s="141">
        <v>29</v>
      </c>
      <c r="B32" s="142">
        <v>501</v>
      </c>
      <c r="C32" s="143" t="s">
        <v>267</v>
      </c>
      <c r="D32" s="144" t="s">
        <v>163</v>
      </c>
      <c r="E32" s="145"/>
      <c r="F32" s="147">
        <v>30000</v>
      </c>
      <c r="G32" s="144" t="s">
        <v>268</v>
      </c>
      <c r="H32" s="149" t="s">
        <v>195</v>
      </c>
      <c r="I32" s="146" t="s">
        <v>269</v>
      </c>
    </row>
    <row r="33" spans="1:9" s="9" customFormat="1" ht="19.5" hidden="1" customHeight="1" x14ac:dyDescent="0.2">
      <c r="A33" s="141">
        <v>30</v>
      </c>
      <c r="B33" s="142">
        <v>502</v>
      </c>
      <c r="C33" s="143" t="s">
        <v>270</v>
      </c>
      <c r="D33" s="144" t="s">
        <v>271</v>
      </c>
      <c r="E33" s="145"/>
      <c r="F33" s="147">
        <v>30000</v>
      </c>
      <c r="G33" s="144" t="s">
        <v>272</v>
      </c>
      <c r="H33" s="149" t="s">
        <v>195</v>
      </c>
      <c r="I33" s="146" t="s">
        <v>273</v>
      </c>
    </row>
    <row r="34" spans="1:9" s="9" customFormat="1" ht="19.5" hidden="1" customHeight="1" x14ac:dyDescent="0.2">
      <c r="A34" s="141">
        <v>31</v>
      </c>
      <c r="B34" s="142">
        <v>601</v>
      </c>
      <c r="C34" s="143" t="s">
        <v>173</v>
      </c>
      <c r="D34" s="144" t="s">
        <v>274</v>
      </c>
      <c r="E34" s="145"/>
      <c r="F34" s="147">
        <v>16000</v>
      </c>
      <c r="G34" s="144" t="s">
        <v>275</v>
      </c>
      <c r="H34" s="149" t="s">
        <v>195</v>
      </c>
      <c r="I34" s="146" t="s">
        <v>276</v>
      </c>
    </row>
    <row r="35" spans="1:9" s="9" customFormat="1" ht="19.5" hidden="1" customHeight="1" x14ac:dyDescent="0.2">
      <c r="A35" s="141">
        <v>32</v>
      </c>
      <c r="B35" s="142">
        <v>703</v>
      </c>
      <c r="C35" s="143" t="s">
        <v>176</v>
      </c>
      <c r="D35" s="144" t="s">
        <v>177</v>
      </c>
      <c r="E35" s="145"/>
      <c r="F35" s="147">
        <v>9000</v>
      </c>
      <c r="G35" s="144" t="s">
        <v>277</v>
      </c>
      <c r="H35" s="149" t="s">
        <v>195</v>
      </c>
      <c r="I35" s="146" t="s">
        <v>278</v>
      </c>
    </row>
    <row r="36" spans="1:9" s="9" customFormat="1" ht="19.5" hidden="1" customHeight="1" x14ac:dyDescent="0.2">
      <c r="A36" s="141">
        <v>33</v>
      </c>
      <c r="B36" s="142">
        <v>904</v>
      </c>
      <c r="C36" s="143" t="s">
        <v>178</v>
      </c>
      <c r="D36" s="144" t="s">
        <v>279</v>
      </c>
      <c r="E36" s="145"/>
      <c r="F36" s="147">
        <v>24000</v>
      </c>
      <c r="G36" s="144" t="s">
        <v>280</v>
      </c>
      <c r="H36" s="149" t="s">
        <v>195</v>
      </c>
      <c r="I36" s="146" t="s">
        <v>281</v>
      </c>
    </row>
    <row r="37" spans="1:9" s="9" customFormat="1" ht="19.5" hidden="1" customHeight="1" x14ac:dyDescent="0.2">
      <c r="A37" s="141">
        <v>34</v>
      </c>
      <c r="B37" s="142">
        <v>913</v>
      </c>
      <c r="C37" s="143" t="s">
        <v>180</v>
      </c>
      <c r="D37" s="144" t="s">
        <v>181</v>
      </c>
      <c r="E37" s="145"/>
      <c r="F37" s="147">
        <v>24000</v>
      </c>
      <c r="G37" s="144" t="s">
        <v>282</v>
      </c>
      <c r="H37" s="149" t="s">
        <v>195</v>
      </c>
      <c r="I37" s="146" t="s">
        <v>283</v>
      </c>
    </row>
    <row r="38" spans="1:9" s="9" customFormat="1" ht="19.5" hidden="1" customHeight="1" x14ac:dyDescent="0.2">
      <c r="A38" s="141">
        <v>35</v>
      </c>
      <c r="B38" s="142">
        <v>914</v>
      </c>
      <c r="C38" s="143" t="s">
        <v>183</v>
      </c>
      <c r="D38" s="144" t="s">
        <v>284</v>
      </c>
      <c r="E38" s="145"/>
      <c r="F38" s="147">
        <v>18000</v>
      </c>
      <c r="G38" s="144" t="s">
        <v>285</v>
      </c>
      <c r="H38" s="149" t="s">
        <v>195</v>
      </c>
      <c r="I38" s="146" t="s">
        <v>286</v>
      </c>
    </row>
    <row r="39" spans="1:9" s="9" customFormat="1" ht="19.5" hidden="1" customHeight="1" x14ac:dyDescent="0.2">
      <c r="A39" s="141">
        <v>36</v>
      </c>
      <c r="B39" s="142">
        <v>922</v>
      </c>
      <c r="C39" s="143" t="s">
        <v>185</v>
      </c>
      <c r="D39" s="144" t="s">
        <v>186</v>
      </c>
      <c r="E39" s="145"/>
      <c r="F39" s="147">
        <v>25000</v>
      </c>
      <c r="G39" s="144" t="s">
        <v>287</v>
      </c>
      <c r="H39" s="149" t="s">
        <v>195</v>
      </c>
      <c r="I39" s="146" t="s">
        <v>288</v>
      </c>
    </row>
    <row r="40" spans="1:9" s="9" customFormat="1" ht="19.5" hidden="1" customHeight="1" x14ac:dyDescent="0.2">
      <c r="A40" s="141">
        <v>37</v>
      </c>
      <c r="B40" s="151">
        <v>101</v>
      </c>
      <c r="C40" s="143" t="s">
        <v>289</v>
      </c>
      <c r="D40" s="153" t="s">
        <v>96</v>
      </c>
      <c r="E40" s="152" t="s">
        <v>98</v>
      </c>
      <c r="F40" s="147">
        <v>15000</v>
      </c>
      <c r="G40" s="148" t="s">
        <v>290</v>
      </c>
      <c r="H40" s="149" t="s">
        <v>195</v>
      </c>
      <c r="I40" s="146" t="s">
        <v>196</v>
      </c>
    </row>
    <row r="41" spans="1:9" s="9" customFormat="1" ht="19.5" hidden="1" customHeight="1" x14ac:dyDescent="0.2">
      <c r="A41" s="141">
        <v>38</v>
      </c>
      <c r="B41" s="151">
        <v>101</v>
      </c>
      <c r="C41" s="143" t="s">
        <v>289</v>
      </c>
      <c r="D41" s="153" t="s">
        <v>96</v>
      </c>
      <c r="E41" s="152" t="s">
        <v>291</v>
      </c>
      <c r="F41" s="147">
        <v>15000</v>
      </c>
      <c r="G41" s="148" t="s">
        <v>97</v>
      </c>
      <c r="H41" s="149" t="s">
        <v>195</v>
      </c>
      <c r="I41" s="146" t="s">
        <v>196</v>
      </c>
    </row>
    <row r="42" spans="1:9" s="9" customFormat="1" ht="19.5" hidden="1" customHeight="1" x14ac:dyDescent="0.2">
      <c r="A42" s="141">
        <v>39</v>
      </c>
      <c r="B42" s="143">
        <v>101</v>
      </c>
      <c r="C42" s="143" t="s">
        <v>289</v>
      </c>
      <c r="D42" s="154" t="s">
        <v>103</v>
      </c>
      <c r="E42" s="148" t="s">
        <v>292</v>
      </c>
      <c r="F42" s="147">
        <v>15000</v>
      </c>
      <c r="G42" s="148" t="s">
        <v>97</v>
      </c>
      <c r="H42" s="149" t="s">
        <v>195</v>
      </c>
      <c r="I42" s="146" t="s">
        <v>196</v>
      </c>
    </row>
    <row r="43" spans="1:9" s="9" customFormat="1" ht="19.5" hidden="1" customHeight="1" x14ac:dyDescent="0.2">
      <c r="A43" s="141">
        <v>40</v>
      </c>
      <c r="B43" s="151">
        <v>101</v>
      </c>
      <c r="C43" s="143" t="s">
        <v>289</v>
      </c>
      <c r="D43" s="153" t="s">
        <v>102</v>
      </c>
      <c r="E43" s="152" t="s">
        <v>292</v>
      </c>
      <c r="F43" s="147">
        <v>15000</v>
      </c>
      <c r="G43" s="148" t="s">
        <v>293</v>
      </c>
      <c r="H43" s="149" t="s">
        <v>195</v>
      </c>
      <c r="I43" s="146" t="s">
        <v>196</v>
      </c>
    </row>
    <row r="44" spans="1:9" s="9" customFormat="1" ht="19.5" hidden="1" customHeight="1" x14ac:dyDescent="0.2">
      <c r="A44" s="141">
        <v>41</v>
      </c>
      <c r="B44" s="151">
        <v>101</v>
      </c>
      <c r="C44" s="143" t="s">
        <v>289</v>
      </c>
      <c r="D44" s="153" t="s">
        <v>295</v>
      </c>
      <c r="E44" s="152" t="s">
        <v>294</v>
      </c>
      <c r="F44" s="147">
        <v>15000</v>
      </c>
      <c r="G44" s="148" t="s">
        <v>99</v>
      </c>
      <c r="H44" s="149" t="s">
        <v>195</v>
      </c>
      <c r="I44" s="146" t="s">
        <v>196</v>
      </c>
    </row>
    <row r="45" spans="1:9" s="9" customFormat="1" ht="19.5" hidden="1" customHeight="1" x14ac:dyDescent="0.2">
      <c r="A45" s="141">
        <v>42</v>
      </c>
      <c r="B45" s="143">
        <v>101</v>
      </c>
      <c r="C45" s="143" t="s">
        <v>289</v>
      </c>
      <c r="D45" s="154" t="s">
        <v>100</v>
      </c>
      <c r="E45" s="149" t="s">
        <v>296</v>
      </c>
      <c r="F45" s="147">
        <v>15000</v>
      </c>
      <c r="G45" s="148" t="s">
        <v>101</v>
      </c>
      <c r="H45" s="149" t="s">
        <v>195</v>
      </c>
      <c r="I45" s="146" t="s">
        <v>196</v>
      </c>
    </row>
    <row r="46" spans="1:9" s="9" customFormat="1" ht="19.5" hidden="1" customHeight="1" x14ac:dyDescent="0.2">
      <c r="A46" s="141">
        <v>43</v>
      </c>
      <c r="B46" s="143">
        <v>110</v>
      </c>
      <c r="C46" s="143" t="s">
        <v>104</v>
      </c>
      <c r="D46" s="154" t="s">
        <v>111</v>
      </c>
      <c r="E46" s="148" t="s">
        <v>297</v>
      </c>
      <c r="F46" s="147">
        <v>15000</v>
      </c>
      <c r="G46" s="148" t="s">
        <v>109</v>
      </c>
      <c r="H46" s="149" t="s">
        <v>195</v>
      </c>
      <c r="I46" s="146" t="s">
        <v>198</v>
      </c>
    </row>
    <row r="47" spans="1:9" s="9" customFormat="1" ht="19.5" hidden="1" customHeight="1" x14ac:dyDescent="0.2">
      <c r="A47" s="141">
        <v>44</v>
      </c>
      <c r="B47" s="143">
        <v>110</v>
      </c>
      <c r="C47" s="143" t="s">
        <v>104</v>
      </c>
      <c r="D47" s="154" t="s">
        <v>110</v>
      </c>
      <c r="E47" s="148" t="s">
        <v>297</v>
      </c>
      <c r="F47" s="147">
        <v>15000</v>
      </c>
      <c r="G47" s="148" t="s">
        <v>109</v>
      </c>
      <c r="H47" s="149" t="s">
        <v>195</v>
      </c>
      <c r="I47" s="146" t="s">
        <v>198</v>
      </c>
    </row>
    <row r="48" spans="1:9" s="9" customFormat="1" ht="19.5" hidden="1" customHeight="1" x14ac:dyDescent="0.2">
      <c r="A48" s="141">
        <v>45</v>
      </c>
      <c r="B48" s="143">
        <v>110</v>
      </c>
      <c r="C48" s="143" t="s">
        <v>104</v>
      </c>
      <c r="D48" s="154" t="s">
        <v>108</v>
      </c>
      <c r="E48" s="148" t="s">
        <v>298</v>
      </c>
      <c r="F48" s="147">
        <v>15000</v>
      </c>
      <c r="G48" s="148" t="s">
        <v>109</v>
      </c>
      <c r="H48" s="149" t="s">
        <v>195</v>
      </c>
      <c r="I48" s="146" t="s">
        <v>198</v>
      </c>
    </row>
    <row r="49" spans="1:9" s="9" customFormat="1" ht="19.5" hidden="1" customHeight="1" x14ac:dyDescent="0.2">
      <c r="A49" s="141">
        <v>46</v>
      </c>
      <c r="B49" s="151">
        <v>110</v>
      </c>
      <c r="C49" s="151" t="s">
        <v>104</v>
      </c>
      <c r="D49" s="153" t="s">
        <v>106</v>
      </c>
      <c r="E49" s="152" t="s">
        <v>299</v>
      </c>
      <c r="F49" s="147">
        <v>15000</v>
      </c>
      <c r="G49" s="148" t="s">
        <v>101</v>
      </c>
      <c r="H49" s="149" t="s">
        <v>195</v>
      </c>
      <c r="I49" s="146" t="s">
        <v>198</v>
      </c>
    </row>
    <row r="50" spans="1:9" s="9" customFormat="1" ht="19.5" hidden="1" customHeight="1" x14ac:dyDescent="0.2">
      <c r="A50" s="141">
        <v>47</v>
      </c>
      <c r="B50" s="143">
        <v>110</v>
      </c>
      <c r="C50" s="143" t="s">
        <v>104</v>
      </c>
      <c r="D50" s="154" t="s">
        <v>107</v>
      </c>
      <c r="E50" s="148" t="s">
        <v>299</v>
      </c>
      <c r="F50" s="147">
        <v>15000</v>
      </c>
      <c r="G50" s="148" t="s">
        <v>101</v>
      </c>
      <c r="H50" s="149" t="s">
        <v>195</v>
      </c>
      <c r="I50" s="146" t="s">
        <v>198</v>
      </c>
    </row>
    <row r="51" spans="1:9" s="9" customFormat="1" ht="19.5" hidden="1" customHeight="1" x14ac:dyDescent="0.2">
      <c r="A51" s="141">
        <v>48</v>
      </c>
      <c r="B51" s="143">
        <v>110</v>
      </c>
      <c r="C51" s="143" t="s">
        <v>104</v>
      </c>
      <c r="D51" s="154" t="s">
        <v>301</v>
      </c>
      <c r="E51" s="148" t="s">
        <v>300</v>
      </c>
      <c r="F51" s="147">
        <v>15000</v>
      </c>
      <c r="G51" s="148" t="s">
        <v>302</v>
      </c>
      <c r="H51" s="150">
        <v>45869</v>
      </c>
      <c r="I51" s="146" t="s">
        <v>198</v>
      </c>
    </row>
    <row r="52" spans="1:9" s="9" customFormat="1" ht="19.5" hidden="1" customHeight="1" x14ac:dyDescent="0.2">
      <c r="A52" s="141">
        <v>49</v>
      </c>
      <c r="B52" s="151">
        <v>110</v>
      </c>
      <c r="C52" s="151" t="s">
        <v>104</v>
      </c>
      <c r="D52" s="153" t="s">
        <v>112</v>
      </c>
      <c r="E52" s="152" t="s">
        <v>303</v>
      </c>
      <c r="F52" s="147">
        <v>15000</v>
      </c>
      <c r="G52" s="148" t="s">
        <v>304</v>
      </c>
      <c r="H52" s="150">
        <v>45869</v>
      </c>
      <c r="I52" s="146" t="s">
        <v>198</v>
      </c>
    </row>
    <row r="53" spans="1:9" s="9" customFormat="1" ht="19.5" hidden="1" customHeight="1" x14ac:dyDescent="0.2">
      <c r="A53" s="141">
        <v>50</v>
      </c>
      <c r="B53" s="143">
        <v>112</v>
      </c>
      <c r="C53" s="143" t="s">
        <v>114</v>
      </c>
      <c r="D53" s="154" t="s">
        <v>115</v>
      </c>
      <c r="E53" s="148" t="s">
        <v>305</v>
      </c>
      <c r="F53" s="155">
        <v>7000</v>
      </c>
      <c r="G53" s="148" t="s">
        <v>116</v>
      </c>
      <c r="H53" s="150">
        <v>45869</v>
      </c>
      <c r="I53" s="146" t="s">
        <v>200</v>
      </c>
    </row>
    <row r="54" spans="1:9" s="9" customFormat="1" ht="19.5" hidden="1" customHeight="1" x14ac:dyDescent="0.2">
      <c r="A54" s="141">
        <v>51</v>
      </c>
      <c r="B54" s="143">
        <v>112</v>
      </c>
      <c r="C54" s="143" t="s">
        <v>114</v>
      </c>
      <c r="D54" s="154" t="s">
        <v>307</v>
      </c>
      <c r="E54" s="148" t="s">
        <v>306</v>
      </c>
      <c r="F54" s="147">
        <v>7000</v>
      </c>
      <c r="G54" s="148" t="s">
        <v>116</v>
      </c>
      <c r="H54" s="150">
        <v>45869</v>
      </c>
      <c r="I54" s="146" t="s">
        <v>200</v>
      </c>
    </row>
    <row r="55" spans="1:9" s="9" customFormat="1" ht="19.5" hidden="1" customHeight="1" x14ac:dyDescent="0.2">
      <c r="A55" s="141">
        <v>52</v>
      </c>
      <c r="B55" s="143">
        <v>118</v>
      </c>
      <c r="C55" s="143" t="s">
        <v>117</v>
      </c>
      <c r="D55" s="154" t="s">
        <v>119</v>
      </c>
      <c r="E55" s="148" t="s">
        <v>118</v>
      </c>
      <c r="F55" s="147">
        <v>15000</v>
      </c>
      <c r="G55" s="148" t="s">
        <v>101</v>
      </c>
      <c r="H55" s="150">
        <v>45869</v>
      </c>
      <c r="I55" s="146" t="s">
        <v>203</v>
      </c>
    </row>
    <row r="56" spans="1:9" s="9" customFormat="1" ht="19.5" hidden="1" customHeight="1" x14ac:dyDescent="0.2">
      <c r="A56" s="141">
        <v>53</v>
      </c>
      <c r="B56" s="151">
        <v>118</v>
      </c>
      <c r="C56" s="151" t="s">
        <v>117</v>
      </c>
      <c r="D56" s="153" t="s">
        <v>120</v>
      </c>
      <c r="E56" s="152" t="s">
        <v>308</v>
      </c>
      <c r="F56" s="156">
        <v>15000</v>
      </c>
      <c r="G56" s="148" t="s">
        <v>101</v>
      </c>
      <c r="H56" s="150">
        <v>45961</v>
      </c>
      <c r="I56" s="146" t="s">
        <v>203</v>
      </c>
    </row>
    <row r="57" spans="1:9" s="9" customFormat="1" ht="19.5" hidden="1" customHeight="1" x14ac:dyDescent="0.2">
      <c r="A57" s="141">
        <v>54</v>
      </c>
      <c r="B57" s="151">
        <v>118</v>
      </c>
      <c r="C57" s="151" t="s">
        <v>117</v>
      </c>
      <c r="D57" s="153" t="s">
        <v>310</v>
      </c>
      <c r="E57" s="152" t="s">
        <v>309</v>
      </c>
      <c r="F57" s="156">
        <v>15000</v>
      </c>
      <c r="G57" s="148" t="s">
        <v>101</v>
      </c>
      <c r="H57" s="150">
        <v>45869</v>
      </c>
      <c r="I57" s="146" t="s">
        <v>203</v>
      </c>
    </row>
    <row r="58" spans="1:9" s="9" customFormat="1" ht="19.5" hidden="1" customHeight="1" x14ac:dyDescent="0.2">
      <c r="A58" s="141">
        <v>55</v>
      </c>
      <c r="B58" s="151">
        <v>118</v>
      </c>
      <c r="C58" s="151" t="s">
        <v>117</v>
      </c>
      <c r="D58" s="153" t="s">
        <v>311</v>
      </c>
      <c r="E58" s="157">
        <v>45827</v>
      </c>
      <c r="F58" s="156">
        <v>15000</v>
      </c>
      <c r="G58" s="148" t="s">
        <v>101</v>
      </c>
      <c r="H58" s="150">
        <v>45869</v>
      </c>
      <c r="I58" s="146" t="s">
        <v>203</v>
      </c>
    </row>
    <row r="59" spans="1:9" s="9" customFormat="1" ht="19.5" hidden="1" customHeight="1" x14ac:dyDescent="0.2">
      <c r="A59" s="141">
        <v>56</v>
      </c>
      <c r="B59" s="158">
        <v>125</v>
      </c>
      <c r="C59" s="158" t="s">
        <v>121</v>
      </c>
      <c r="D59" s="159" t="s">
        <v>313</v>
      </c>
      <c r="E59" s="152" t="s">
        <v>312</v>
      </c>
      <c r="F59" s="155">
        <v>15000</v>
      </c>
      <c r="G59" s="148" t="s">
        <v>314</v>
      </c>
      <c r="H59" s="150">
        <v>45869</v>
      </c>
      <c r="I59" s="146" t="s">
        <v>205</v>
      </c>
    </row>
    <row r="60" spans="1:9" s="9" customFormat="1" ht="19.5" hidden="1" customHeight="1" x14ac:dyDescent="0.2">
      <c r="A60" s="141">
        <v>57</v>
      </c>
      <c r="B60" s="160">
        <v>134</v>
      </c>
      <c r="C60" s="160" t="s">
        <v>207</v>
      </c>
      <c r="D60" s="153" t="s">
        <v>316</v>
      </c>
      <c r="E60" s="152" t="s">
        <v>315</v>
      </c>
      <c r="F60" s="155">
        <v>15000</v>
      </c>
      <c r="G60" s="148" t="s">
        <v>317</v>
      </c>
      <c r="H60" s="150">
        <v>45961</v>
      </c>
      <c r="I60" s="146" t="s">
        <v>209</v>
      </c>
    </row>
    <row r="61" spans="1:9" s="9" customFormat="1" ht="19.5" hidden="1" customHeight="1" x14ac:dyDescent="0.2">
      <c r="A61" s="141">
        <v>58</v>
      </c>
      <c r="B61" s="151">
        <v>142</v>
      </c>
      <c r="C61" s="151" t="s">
        <v>126</v>
      </c>
      <c r="D61" s="153" t="s">
        <v>128</v>
      </c>
      <c r="E61" s="152" t="s">
        <v>318</v>
      </c>
      <c r="F61" s="147">
        <v>15000</v>
      </c>
      <c r="G61" s="148" t="s">
        <v>129</v>
      </c>
      <c r="H61" s="150">
        <v>45869</v>
      </c>
      <c r="I61" s="146" t="s">
        <v>212</v>
      </c>
    </row>
    <row r="62" spans="1:9" s="9" customFormat="1" ht="19.5" hidden="1" customHeight="1" x14ac:dyDescent="0.2">
      <c r="A62" s="141">
        <v>59</v>
      </c>
      <c r="B62" s="151">
        <v>142</v>
      </c>
      <c r="C62" s="151" t="s">
        <v>126</v>
      </c>
      <c r="D62" s="153" t="s">
        <v>128</v>
      </c>
      <c r="E62" s="152" t="s">
        <v>319</v>
      </c>
      <c r="F62" s="147">
        <v>15000</v>
      </c>
      <c r="G62" s="148" t="s">
        <v>129</v>
      </c>
      <c r="H62" s="150">
        <v>45930</v>
      </c>
      <c r="I62" s="146" t="s">
        <v>212</v>
      </c>
    </row>
    <row r="63" spans="1:9" s="9" customFormat="1" ht="19.5" hidden="1" customHeight="1" x14ac:dyDescent="0.2">
      <c r="A63" s="141">
        <v>60</v>
      </c>
      <c r="B63" s="160">
        <v>142</v>
      </c>
      <c r="C63" s="160" t="s">
        <v>126</v>
      </c>
      <c r="D63" s="153" t="s">
        <v>128</v>
      </c>
      <c r="E63" s="152" t="s">
        <v>296</v>
      </c>
      <c r="F63" s="147">
        <v>15000</v>
      </c>
      <c r="G63" s="148" t="s">
        <v>129</v>
      </c>
      <c r="H63" s="149" t="s">
        <v>195</v>
      </c>
      <c r="I63" s="146" t="s">
        <v>212</v>
      </c>
    </row>
    <row r="64" spans="1:9" s="9" customFormat="1" ht="19.5" hidden="1" customHeight="1" x14ac:dyDescent="0.2">
      <c r="A64" s="141">
        <v>61</v>
      </c>
      <c r="B64" s="151">
        <v>143</v>
      </c>
      <c r="C64" s="151" t="s">
        <v>130</v>
      </c>
      <c r="D64" s="153" t="s">
        <v>321</v>
      </c>
      <c r="E64" s="152" t="s">
        <v>320</v>
      </c>
      <c r="F64" s="147">
        <v>15000</v>
      </c>
      <c r="G64" s="148" t="s">
        <v>157</v>
      </c>
      <c r="H64" s="150">
        <v>45869</v>
      </c>
      <c r="I64" s="146" t="s">
        <v>214</v>
      </c>
    </row>
    <row r="65" spans="1:9" s="5" customFormat="1" ht="18.75" hidden="1" customHeight="1" x14ac:dyDescent="0.2">
      <c r="A65" s="141">
        <v>62</v>
      </c>
      <c r="B65" s="151">
        <v>143</v>
      </c>
      <c r="C65" s="151" t="s">
        <v>130</v>
      </c>
      <c r="D65" s="153" t="s">
        <v>323</v>
      </c>
      <c r="E65" s="152" t="s">
        <v>322</v>
      </c>
      <c r="F65" s="147">
        <v>15000</v>
      </c>
      <c r="G65" s="148" t="s">
        <v>132</v>
      </c>
      <c r="H65" s="150">
        <v>45961</v>
      </c>
      <c r="I65" s="146" t="s">
        <v>214</v>
      </c>
    </row>
    <row r="66" spans="1:9" s="5" customFormat="1" ht="18.75" hidden="1" customHeight="1" x14ac:dyDescent="0.2">
      <c r="A66" s="141">
        <v>63</v>
      </c>
      <c r="B66" s="158">
        <v>143</v>
      </c>
      <c r="C66" s="158" t="s">
        <v>130</v>
      </c>
      <c r="D66" s="159" t="s">
        <v>325</v>
      </c>
      <c r="E66" s="152" t="s">
        <v>324</v>
      </c>
      <c r="F66" s="147">
        <v>15000</v>
      </c>
      <c r="G66" s="148" t="s">
        <v>157</v>
      </c>
      <c r="H66" s="150">
        <v>45838</v>
      </c>
      <c r="I66" s="146" t="s">
        <v>214</v>
      </c>
    </row>
    <row r="67" spans="1:9" s="5" customFormat="1" ht="18.75" hidden="1" customHeight="1" x14ac:dyDescent="0.2">
      <c r="A67" s="141">
        <v>64</v>
      </c>
      <c r="B67" s="151">
        <v>143</v>
      </c>
      <c r="C67" s="151" t="s">
        <v>130</v>
      </c>
      <c r="D67" s="153" t="s">
        <v>133</v>
      </c>
      <c r="E67" s="152" t="s">
        <v>326</v>
      </c>
      <c r="F67" s="147">
        <v>15000</v>
      </c>
      <c r="G67" s="148" t="s">
        <v>157</v>
      </c>
      <c r="H67" s="150">
        <v>45838</v>
      </c>
      <c r="I67" s="146" t="s">
        <v>214</v>
      </c>
    </row>
    <row r="68" spans="1:9" s="5" customFormat="1" ht="18.75" hidden="1" customHeight="1" x14ac:dyDescent="0.2">
      <c r="A68" s="141">
        <v>65</v>
      </c>
      <c r="B68" s="160">
        <v>143</v>
      </c>
      <c r="C68" s="160" t="s">
        <v>130</v>
      </c>
      <c r="D68" s="153" t="s">
        <v>135</v>
      </c>
      <c r="E68" s="152" t="s">
        <v>134</v>
      </c>
      <c r="F68" s="161">
        <v>15000</v>
      </c>
      <c r="G68" s="148" t="s">
        <v>132</v>
      </c>
      <c r="H68" s="150">
        <v>45869</v>
      </c>
      <c r="I68" s="146" t="s">
        <v>214</v>
      </c>
    </row>
    <row r="69" spans="1:9" s="5" customFormat="1" ht="18.75" hidden="1" customHeight="1" x14ac:dyDescent="0.2">
      <c r="A69" s="141">
        <v>66</v>
      </c>
      <c r="B69" s="160">
        <v>149</v>
      </c>
      <c r="C69" s="160" t="s">
        <v>327</v>
      </c>
      <c r="D69" s="153" t="s">
        <v>329</v>
      </c>
      <c r="E69" s="152" t="s">
        <v>328</v>
      </c>
      <c r="F69" s="147">
        <v>15000</v>
      </c>
      <c r="G69" s="148" t="s">
        <v>116</v>
      </c>
      <c r="H69" s="149" t="s">
        <v>195</v>
      </c>
      <c r="I69" s="146" t="s">
        <v>330</v>
      </c>
    </row>
    <row r="70" spans="1:9" s="5" customFormat="1" ht="18.75" hidden="1" customHeight="1" x14ac:dyDescent="0.2">
      <c r="A70" s="141">
        <v>67</v>
      </c>
      <c r="B70" s="151">
        <v>149</v>
      </c>
      <c r="C70" s="151" t="s">
        <v>327</v>
      </c>
      <c r="D70" s="153" t="s">
        <v>332</v>
      </c>
      <c r="E70" s="152" t="s">
        <v>331</v>
      </c>
      <c r="F70" s="147">
        <v>15000</v>
      </c>
      <c r="G70" s="148" t="s">
        <v>333</v>
      </c>
      <c r="H70" s="150">
        <v>45930</v>
      </c>
      <c r="I70" s="146" t="s">
        <v>330</v>
      </c>
    </row>
    <row r="71" spans="1:9" s="5" customFormat="1" ht="18.75" hidden="1" customHeight="1" x14ac:dyDescent="0.2">
      <c r="A71" s="141">
        <v>68</v>
      </c>
      <c r="B71" s="151">
        <v>149</v>
      </c>
      <c r="C71" s="151" t="s">
        <v>327</v>
      </c>
      <c r="D71" s="153" t="s">
        <v>335</v>
      </c>
      <c r="E71" s="152" t="s">
        <v>334</v>
      </c>
      <c r="F71" s="147">
        <v>15000</v>
      </c>
      <c r="G71" s="148" t="s">
        <v>314</v>
      </c>
      <c r="H71" s="150">
        <v>45961</v>
      </c>
      <c r="I71" s="146" t="s">
        <v>330</v>
      </c>
    </row>
    <row r="72" spans="1:9" s="5" customFormat="1" ht="18.75" hidden="1" customHeight="1" x14ac:dyDescent="0.2">
      <c r="A72" s="141">
        <v>69</v>
      </c>
      <c r="B72" s="151">
        <v>158</v>
      </c>
      <c r="C72" s="151" t="s">
        <v>215</v>
      </c>
      <c r="D72" s="153" t="s">
        <v>337</v>
      </c>
      <c r="E72" s="152" t="s">
        <v>336</v>
      </c>
      <c r="F72" s="147">
        <v>15000</v>
      </c>
      <c r="G72" s="148" t="s">
        <v>338</v>
      </c>
      <c r="H72" s="150">
        <v>45838</v>
      </c>
      <c r="I72" s="146" t="s">
        <v>218</v>
      </c>
    </row>
    <row r="73" spans="1:9" s="5" customFormat="1" ht="18.75" hidden="1" customHeight="1" x14ac:dyDescent="0.2">
      <c r="A73" s="141">
        <v>70</v>
      </c>
      <c r="B73" s="151">
        <v>158</v>
      </c>
      <c r="C73" s="151" t="s">
        <v>215</v>
      </c>
      <c r="D73" s="153" t="s">
        <v>337</v>
      </c>
      <c r="E73" s="162" t="s">
        <v>339</v>
      </c>
      <c r="F73" s="147">
        <v>15000</v>
      </c>
      <c r="G73" s="148" t="s">
        <v>338</v>
      </c>
      <c r="H73" s="150">
        <v>45991</v>
      </c>
      <c r="I73" s="146" t="s">
        <v>218</v>
      </c>
    </row>
    <row r="74" spans="1:9" s="5" customFormat="1" ht="18.75" hidden="1" customHeight="1" x14ac:dyDescent="0.2">
      <c r="A74" s="141">
        <v>71</v>
      </c>
      <c r="B74" s="160">
        <v>158</v>
      </c>
      <c r="C74" s="160" t="s">
        <v>215</v>
      </c>
      <c r="D74" s="153" t="s">
        <v>337</v>
      </c>
      <c r="E74" s="162" t="s">
        <v>340</v>
      </c>
      <c r="F74" s="147">
        <v>15000</v>
      </c>
      <c r="G74" s="148" t="s">
        <v>338</v>
      </c>
      <c r="H74" s="149" t="s">
        <v>195</v>
      </c>
      <c r="I74" s="146" t="s">
        <v>218</v>
      </c>
    </row>
    <row r="75" spans="1:9" s="5" customFormat="1" ht="18.75" hidden="1" customHeight="1" x14ac:dyDescent="0.2">
      <c r="A75" s="141">
        <v>72</v>
      </c>
      <c r="B75" s="160">
        <v>158</v>
      </c>
      <c r="C75" s="160" t="s">
        <v>215</v>
      </c>
      <c r="D75" s="153" t="s">
        <v>337</v>
      </c>
      <c r="E75" s="162" t="s">
        <v>296</v>
      </c>
      <c r="F75" s="147">
        <v>15000</v>
      </c>
      <c r="G75" s="148" t="s">
        <v>338</v>
      </c>
      <c r="H75" s="149" t="s">
        <v>195</v>
      </c>
      <c r="I75" s="146" t="s">
        <v>218</v>
      </c>
    </row>
    <row r="76" spans="1:9" s="5" customFormat="1" ht="18.75" hidden="1" customHeight="1" x14ac:dyDescent="0.2">
      <c r="A76" s="141">
        <v>73</v>
      </c>
      <c r="B76" s="158">
        <v>186</v>
      </c>
      <c r="C76" s="158" t="s">
        <v>140</v>
      </c>
      <c r="D76" s="159" t="s">
        <v>141</v>
      </c>
      <c r="E76" s="152" t="s">
        <v>341</v>
      </c>
      <c r="F76" s="147">
        <v>15000</v>
      </c>
      <c r="G76" s="148" t="s">
        <v>302</v>
      </c>
      <c r="H76" s="150">
        <v>45961</v>
      </c>
      <c r="I76" s="146" t="s">
        <v>342</v>
      </c>
    </row>
    <row r="77" spans="1:9" s="5" customFormat="1" ht="18.75" hidden="1" customHeight="1" x14ac:dyDescent="0.2">
      <c r="A77" s="141">
        <v>74</v>
      </c>
      <c r="B77" s="158">
        <v>198</v>
      </c>
      <c r="C77" s="158" t="s">
        <v>146</v>
      </c>
      <c r="D77" s="159" t="s">
        <v>147</v>
      </c>
      <c r="E77" s="152" t="s">
        <v>343</v>
      </c>
      <c r="F77" s="147">
        <v>10000</v>
      </c>
      <c r="G77" s="148" t="s">
        <v>101</v>
      </c>
      <c r="H77" s="149" t="s">
        <v>195</v>
      </c>
      <c r="I77" s="146" t="s">
        <v>344</v>
      </c>
    </row>
    <row r="78" spans="1:9" s="5" customFormat="1" ht="18.75" hidden="1" customHeight="1" x14ac:dyDescent="0.2">
      <c r="A78" s="141">
        <v>75</v>
      </c>
      <c r="B78" s="151">
        <v>198</v>
      </c>
      <c r="C78" s="151" t="s">
        <v>146</v>
      </c>
      <c r="D78" s="153" t="s">
        <v>346</v>
      </c>
      <c r="E78" s="152" t="s">
        <v>345</v>
      </c>
      <c r="F78" s="147">
        <v>6000</v>
      </c>
      <c r="G78" s="148" t="s">
        <v>101</v>
      </c>
      <c r="H78" s="149" t="s">
        <v>195</v>
      </c>
      <c r="I78" s="146" t="s">
        <v>344</v>
      </c>
    </row>
    <row r="79" spans="1:9" s="5" customFormat="1" ht="18.75" hidden="1" customHeight="1" x14ac:dyDescent="0.2">
      <c r="A79" s="141">
        <v>76</v>
      </c>
      <c r="B79" s="160">
        <v>198</v>
      </c>
      <c r="C79" s="160" t="s">
        <v>146</v>
      </c>
      <c r="D79" s="153" t="s">
        <v>346</v>
      </c>
      <c r="E79" s="152" t="s">
        <v>347</v>
      </c>
      <c r="F79" s="147">
        <v>6000</v>
      </c>
      <c r="G79" s="148" t="s">
        <v>101</v>
      </c>
      <c r="H79" s="150">
        <v>45838</v>
      </c>
      <c r="I79" s="146" t="s">
        <v>344</v>
      </c>
    </row>
    <row r="80" spans="1:9" s="5" customFormat="1" ht="18.75" hidden="1" customHeight="1" x14ac:dyDescent="0.2">
      <c r="A80" s="141">
        <v>77</v>
      </c>
      <c r="B80" s="163">
        <v>199</v>
      </c>
      <c r="C80" s="163" t="s">
        <v>348</v>
      </c>
      <c r="D80" s="153" t="s">
        <v>350</v>
      </c>
      <c r="E80" s="152" t="s">
        <v>349</v>
      </c>
      <c r="F80" s="147">
        <v>15000</v>
      </c>
      <c r="G80" s="148" t="s">
        <v>351</v>
      </c>
      <c r="H80" s="150">
        <v>45930</v>
      </c>
      <c r="I80" s="146" t="s">
        <v>239</v>
      </c>
    </row>
    <row r="81" spans="1:9" s="5" customFormat="1" ht="18.75" hidden="1" customHeight="1" x14ac:dyDescent="0.2">
      <c r="A81" s="141">
        <v>78</v>
      </c>
      <c r="B81" s="160">
        <v>239</v>
      </c>
      <c r="C81" s="151" t="s">
        <v>151</v>
      </c>
      <c r="D81" s="153" t="s">
        <v>152</v>
      </c>
      <c r="E81" s="152" t="s">
        <v>352</v>
      </c>
      <c r="F81" s="147">
        <v>9000</v>
      </c>
      <c r="G81" s="148" t="s">
        <v>109</v>
      </c>
      <c r="H81" s="150">
        <v>45869</v>
      </c>
      <c r="I81" s="146" t="s">
        <v>244</v>
      </c>
    </row>
    <row r="82" spans="1:9" s="5" customFormat="1" ht="18.75" hidden="1" customHeight="1" x14ac:dyDescent="0.2">
      <c r="A82" s="141">
        <v>79</v>
      </c>
      <c r="B82" s="160">
        <v>239</v>
      </c>
      <c r="C82" s="151" t="s">
        <v>151</v>
      </c>
      <c r="D82" s="153" t="s">
        <v>354</v>
      </c>
      <c r="E82" s="152" t="s">
        <v>353</v>
      </c>
      <c r="F82" s="147">
        <v>9000</v>
      </c>
      <c r="G82" s="148" t="s">
        <v>129</v>
      </c>
      <c r="H82" s="150">
        <v>45869</v>
      </c>
      <c r="I82" s="146" t="s">
        <v>244</v>
      </c>
    </row>
    <row r="83" spans="1:9" s="5" customFormat="1" ht="18.75" hidden="1" customHeight="1" x14ac:dyDescent="0.2">
      <c r="A83" s="141">
        <v>80</v>
      </c>
      <c r="B83" s="160">
        <v>409</v>
      </c>
      <c r="C83" s="151" t="s">
        <v>254</v>
      </c>
      <c r="D83" s="153" t="s">
        <v>156</v>
      </c>
      <c r="E83" s="152" t="s">
        <v>355</v>
      </c>
      <c r="F83" s="147">
        <v>9000</v>
      </c>
      <c r="G83" s="148" t="s">
        <v>157</v>
      </c>
      <c r="H83" s="149" t="s">
        <v>195</v>
      </c>
      <c r="I83" s="146" t="s">
        <v>257</v>
      </c>
    </row>
    <row r="84" spans="1:9" s="5" customFormat="1" ht="18.75" hidden="1" customHeight="1" x14ac:dyDescent="0.2">
      <c r="A84" s="141">
        <v>81</v>
      </c>
      <c r="B84" s="160">
        <v>409</v>
      </c>
      <c r="C84" s="151" t="s">
        <v>254</v>
      </c>
      <c r="D84" s="153" t="s">
        <v>357</v>
      </c>
      <c r="E84" s="152" t="s">
        <v>356</v>
      </c>
      <c r="F84" s="147">
        <v>7000</v>
      </c>
      <c r="G84" s="148" t="s">
        <v>101</v>
      </c>
      <c r="H84" s="150">
        <v>45869</v>
      </c>
      <c r="I84" s="146" t="s">
        <v>257</v>
      </c>
    </row>
    <row r="85" spans="1:9" s="5" customFormat="1" ht="18.75" hidden="1" customHeight="1" x14ac:dyDescent="0.2">
      <c r="A85" s="141">
        <v>82</v>
      </c>
      <c r="B85" s="160">
        <v>409</v>
      </c>
      <c r="C85" s="151" t="s">
        <v>254</v>
      </c>
      <c r="D85" s="153" t="s">
        <v>358</v>
      </c>
      <c r="E85" s="152" t="s">
        <v>322</v>
      </c>
      <c r="F85" s="147">
        <v>7000</v>
      </c>
      <c r="G85" s="148" t="s">
        <v>101</v>
      </c>
      <c r="H85" s="150">
        <v>45930</v>
      </c>
      <c r="I85" s="146" t="s">
        <v>257</v>
      </c>
    </row>
    <row r="86" spans="1:9" s="5" customFormat="1" ht="18.75" hidden="1" customHeight="1" x14ac:dyDescent="0.2">
      <c r="A86" s="141">
        <v>83</v>
      </c>
      <c r="B86" s="151">
        <v>409</v>
      </c>
      <c r="C86" s="151" t="s">
        <v>254</v>
      </c>
      <c r="D86" s="153" t="s">
        <v>360</v>
      </c>
      <c r="E86" s="152" t="s">
        <v>359</v>
      </c>
      <c r="F86" s="147">
        <v>7000</v>
      </c>
      <c r="G86" s="148" t="s">
        <v>101</v>
      </c>
      <c r="H86" s="150">
        <v>45838</v>
      </c>
      <c r="I86" s="146" t="s">
        <v>257</v>
      </c>
    </row>
    <row r="87" spans="1:9" s="5" customFormat="1" ht="18.75" hidden="1" customHeight="1" x14ac:dyDescent="0.2">
      <c r="A87" s="141">
        <v>84</v>
      </c>
      <c r="B87" s="151">
        <v>419</v>
      </c>
      <c r="C87" s="151" t="s">
        <v>161</v>
      </c>
      <c r="D87" s="153" t="s">
        <v>362</v>
      </c>
      <c r="E87" s="152" t="s">
        <v>361</v>
      </c>
      <c r="F87" s="147">
        <v>6000</v>
      </c>
      <c r="G87" s="148" t="s">
        <v>143</v>
      </c>
      <c r="H87" s="150">
        <v>45961</v>
      </c>
      <c r="I87" s="146" t="s">
        <v>262</v>
      </c>
    </row>
    <row r="88" spans="1:9" s="5" customFormat="1" ht="18.75" hidden="1" customHeight="1" x14ac:dyDescent="0.2">
      <c r="A88" s="141">
        <v>85</v>
      </c>
      <c r="B88" s="151">
        <v>419</v>
      </c>
      <c r="C88" s="151" t="s">
        <v>161</v>
      </c>
      <c r="D88" s="153" t="s">
        <v>162</v>
      </c>
      <c r="E88" s="152" t="s">
        <v>363</v>
      </c>
      <c r="F88" s="147">
        <v>3000</v>
      </c>
      <c r="G88" s="148" t="s">
        <v>143</v>
      </c>
      <c r="H88" s="150">
        <v>45869</v>
      </c>
      <c r="I88" s="146" t="s">
        <v>262</v>
      </c>
    </row>
    <row r="89" spans="1:9" s="5" customFormat="1" ht="18.75" hidden="1" customHeight="1" x14ac:dyDescent="0.2">
      <c r="A89" s="141">
        <v>86</v>
      </c>
      <c r="B89" s="164">
        <v>419</v>
      </c>
      <c r="C89" s="164" t="s">
        <v>161</v>
      </c>
      <c r="D89" s="153" t="s">
        <v>365</v>
      </c>
      <c r="E89" s="152" t="s">
        <v>364</v>
      </c>
      <c r="F89" s="147">
        <v>8000</v>
      </c>
      <c r="G89" s="148" t="s">
        <v>132</v>
      </c>
      <c r="H89" s="150">
        <v>45961</v>
      </c>
      <c r="I89" s="146" t="s">
        <v>262</v>
      </c>
    </row>
    <row r="90" spans="1:9" s="5" customFormat="1" ht="18.75" hidden="1" customHeight="1" x14ac:dyDescent="0.2">
      <c r="A90" s="141">
        <v>87</v>
      </c>
      <c r="B90" s="151">
        <v>501</v>
      </c>
      <c r="C90" s="151" t="s">
        <v>267</v>
      </c>
      <c r="D90" s="153" t="s">
        <v>167</v>
      </c>
      <c r="E90" s="152" t="s">
        <v>366</v>
      </c>
      <c r="F90" s="147">
        <v>10000</v>
      </c>
      <c r="G90" s="148" t="s">
        <v>113</v>
      </c>
      <c r="H90" s="150">
        <v>45930</v>
      </c>
      <c r="I90" s="146" t="s">
        <v>269</v>
      </c>
    </row>
    <row r="91" spans="1:9" s="5" customFormat="1" ht="18.75" hidden="1" customHeight="1" x14ac:dyDescent="0.2">
      <c r="A91" s="141">
        <v>88</v>
      </c>
      <c r="B91" s="151">
        <v>501</v>
      </c>
      <c r="C91" s="151" t="s">
        <v>267</v>
      </c>
      <c r="D91" s="153" t="s">
        <v>164</v>
      </c>
      <c r="E91" s="152" t="s">
        <v>367</v>
      </c>
      <c r="F91" s="147">
        <v>10000</v>
      </c>
      <c r="G91" s="148" t="s">
        <v>113</v>
      </c>
      <c r="H91" s="150">
        <v>45838</v>
      </c>
      <c r="I91" s="146" t="s">
        <v>269</v>
      </c>
    </row>
    <row r="92" spans="1:9" s="5" customFormat="1" ht="18.75" hidden="1" customHeight="1" x14ac:dyDescent="0.2">
      <c r="A92" s="141">
        <v>89</v>
      </c>
      <c r="B92" s="151">
        <v>501</v>
      </c>
      <c r="C92" s="151" t="s">
        <v>267</v>
      </c>
      <c r="D92" s="153" t="s">
        <v>165</v>
      </c>
      <c r="E92" s="152" t="s">
        <v>368</v>
      </c>
      <c r="F92" s="147">
        <v>10000</v>
      </c>
      <c r="G92" s="148" t="s">
        <v>113</v>
      </c>
      <c r="H92" s="150">
        <v>45838</v>
      </c>
      <c r="I92" s="146" t="s">
        <v>269</v>
      </c>
    </row>
    <row r="93" spans="1:9" s="5" customFormat="1" ht="18.75" hidden="1" customHeight="1" x14ac:dyDescent="0.2">
      <c r="A93" s="141">
        <v>90</v>
      </c>
      <c r="B93" s="151">
        <v>501</v>
      </c>
      <c r="C93" s="151" t="s">
        <v>267</v>
      </c>
      <c r="D93" s="153" t="s">
        <v>168</v>
      </c>
      <c r="E93" s="152" t="s">
        <v>369</v>
      </c>
      <c r="F93" s="147">
        <v>10000</v>
      </c>
      <c r="G93" s="148" t="s">
        <v>113</v>
      </c>
      <c r="H93" s="149" t="s">
        <v>195</v>
      </c>
      <c r="I93" s="146" t="s">
        <v>269</v>
      </c>
    </row>
    <row r="94" spans="1:9" s="5" customFormat="1" ht="18.75" hidden="1" customHeight="1" x14ac:dyDescent="0.2">
      <c r="A94" s="141">
        <v>91</v>
      </c>
      <c r="B94" s="151">
        <v>501</v>
      </c>
      <c r="C94" s="151" t="s">
        <v>267</v>
      </c>
      <c r="D94" s="153" t="s">
        <v>166</v>
      </c>
      <c r="E94" s="152" t="s">
        <v>370</v>
      </c>
      <c r="F94" s="147">
        <v>10000</v>
      </c>
      <c r="G94" s="148" t="s">
        <v>113</v>
      </c>
      <c r="H94" s="150">
        <v>45991</v>
      </c>
      <c r="I94" s="146" t="s">
        <v>269</v>
      </c>
    </row>
    <row r="95" spans="1:9" s="5" customFormat="1" ht="18.75" hidden="1" customHeight="1" x14ac:dyDescent="0.2">
      <c r="A95" s="141">
        <v>92</v>
      </c>
      <c r="B95" s="151">
        <v>502</v>
      </c>
      <c r="C95" s="151" t="s">
        <v>371</v>
      </c>
      <c r="D95" s="153" t="s">
        <v>172</v>
      </c>
      <c r="E95" s="157">
        <v>45997</v>
      </c>
      <c r="F95" s="147">
        <v>10000</v>
      </c>
      <c r="G95" s="148" t="s">
        <v>170</v>
      </c>
      <c r="H95" s="149" t="s">
        <v>195</v>
      </c>
      <c r="I95" s="146" t="s">
        <v>273</v>
      </c>
    </row>
    <row r="96" spans="1:9" s="5" customFormat="1" ht="18.75" hidden="1" customHeight="1" x14ac:dyDescent="0.2">
      <c r="A96" s="141">
        <v>93</v>
      </c>
      <c r="B96" s="151">
        <v>502</v>
      </c>
      <c r="C96" s="151" t="s">
        <v>372</v>
      </c>
      <c r="D96" s="165" t="s">
        <v>171</v>
      </c>
      <c r="E96" s="152" t="s">
        <v>356</v>
      </c>
      <c r="F96" s="147">
        <v>10000</v>
      </c>
      <c r="G96" s="148" t="s">
        <v>170</v>
      </c>
      <c r="H96" s="150">
        <v>45838</v>
      </c>
      <c r="I96" s="146" t="s">
        <v>273</v>
      </c>
    </row>
    <row r="97" spans="1:11" s="5" customFormat="1" ht="18.75" hidden="1" customHeight="1" x14ac:dyDescent="0.2">
      <c r="A97" s="141">
        <v>94</v>
      </c>
      <c r="B97" s="151">
        <v>502</v>
      </c>
      <c r="C97" s="151" t="s">
        <v>270</v>
      </c>
      <c r="D97" s="165" t="s">
        <v>169</v>
      </c>
      <c r="E97" s="152" t="s">
        <v>373</v>
      </c>
      <c r="F97" s="147">
        <v>10000</v>
      </c>
      <c r="G97" s="148" t="s">
        <v>170</v>
      </c>
      <c r="H97" s="150">
        <v>45961</v>
      </c>
      <c r="I97" s="146" t="s">
        <v>273</v>
      </c>
    </row>
    <row r="98" spans="1:11" s="5" customFormat="1" ht="18.75" hidden="1" customHeight="1" x14ac:dyDescent="0.2">
      <c r="A98" s="141">
        <v>95</v>
      </c>
      <c r="B98" s="158">
        <v>601</v>
      </c>
      <c r="C98" s="158" t="s">
        <v>173</v>
      </c>
      <c r="D98" s="159" t="s">
        <v>174</v>
      </c>
      <c r="E98" s="152" t="s">
        <v>374</v>
      </c>
      <c r="F98" s="147">
        <v>7000</v>
      </c>
      <c r="G98" s="148" t="s">
        <v>351</v>
      </c>
      <c r="H98" s="150">
        <v>46022</v>
      </c>
      <c r="I98" s="146" t="s">
        <v>276</v>
      </c>
    </row>
    <row r="99" spans="1:11" s="5" customFormat="1" ht="18.75" hidden="1" customHeight="1" x14ac:dyDescent="0.2">
      <c r="A99" s="141">
        <v>96</v>
      </c>
      <c r="B99" s="151">
        <v>601</v>
      </c>
      <c r="C99" s="158" t="s">
        <v>173</v>
      </c>
      <c r="D99" s="153" t="s">
        <v>376</v>
      </c>
      <c r="E99" s="152" t="s">
        <v>375</v>
      </c>
      <c r="F99" s="147">
        <v>5000</v>
      </c>
      <c r="G99" s="148" t="s">
        <v>351</v>
      </c>
      <c r="H99" s="150">
        <v>46053</v>
      </c>
      <c r="I99" s="146" t="s">
        <v>276</v>
      </c>
    </row>
    <row r="100" spans="1:11" s="5" customFormat="1" ht="18.75" hidden="1" customHeight="1" x14ac:dyDescent="0.2">
      <c r="A100" s="141">
        <v>97</v>
      </c>
      <c r="B100" s="151">
        <v>601</v>
      </c>
      <c r="C100" s="158" t="s">
        <v>173</v>
      </c>
      <c r="D100" s="153" t="s">
        <v>175</v>
      </c>
      <c r="E100" s="152" t="s">
        <v>347</v>
      </c>
      <c r="F100" s="147">
        <v>5000</v>
      </c>
      <c r="G100" s="148" t="s">
        <v>351</v>
      </c>
      <c r="H100" s="150">
        <v>45838</v>
      </c>
      <c r="I100" s="146" t="s">
        <v>276</v>
      </c>
    </row>
    <row r="101" spans="1:11" s="5" customFormat="1" ht="18.75" hidden="1" customHeight="1" x14ac:dyDescent="0.2">
      <c r="A101" s="141">
        <v>98</v>
      </c>
      <c r="B101" s="151">
        <v>806</v>
      </c>
      <c r="C101" s="151" t="s">
        <v>377</v>
      </c>
      <c r="D101" s="154" t="s">
        <v>378</v>
      </c>
      <c r="E101" s="152" t="s">
        <v>353</v>
      </c>
      <c r="F101" s="147">
        <v>4000</v>
      </c>
      <c r="G101" s="148" t="s">
        <v>148</v>
      </c>
      <c r="H101" s="150">
        <v>45869</v>
      </c>
      <c r="I101" s="146" t="s">
        <v>379</v>
      </c>
    </row>
    <row r="102" spans="1:11" s="5" customFormat="1" ht="18.75" hidden="1" customHeight="1" x14ac:dyDescent="0.2">
      <c r="A102" s="141">
        <v>99</v>
      </c>
      <c r="B102" s="151">
        <v>806</v>
      </c>
      <c r="C102" s="151" t="s">
        <v>377</v>
      </c>
      <c r="D102" s="154" t="s">
        <v>381</v>
      </c>
      <c r="E102" s="152" t="s">
        <v>380</v>
      </c>
      <c r="F102" s="147">
        <v>4000</v>
      </c>
      <c r="G102" s="148" t="s">
        <v>382</v>
      </c>
      <c r="H102" s="150">
        <v>45961</v>
      </c>
      <c r="I102" s="146" t="s">
        <v>379</v>
      </c>
    </row>
    <row r="103" spans="1:11" s="5" customFormat="1" ht="31.5" hidden="1" customHeight="1" x14ac:dyDescent="0.2">
      <c r="A103" s="141">
        <v>100</v>
      </c>
      <c r="B103" s="151">
        <v>904</v>
      </c>
      <c r="C103" s="151" t="s">
        <v>178</v>
      </c>
      <c r="D103" s="166" t="s">
        <v>179</v>
      </c>
      <c r="E103" s="152" t="s">
        <v>340</v>
      </c>
      <c r="F103" s="147">
        <v>7000</v>
      </c>
      <c r="G103" s="148" t="s">
        <v>302</v>
      </c>
      <c r="H103" s="149" t="s">
        <v>195</v>
      </c>
      <c r="I103" s="146" t="s">
        <v>281</v>
      </c>
    </row>
    <row r="104" spans="1:11" s="5" customFormat="1" ht="31.5" hidden="1" customHeight="1" x14ac:dyDescent="0.2">
      <c r="A104" s="141">
        <v>101</v>
      </c>
      <c r="B104" s="160">
        <v>904</v>
      </c>
      <c r="C104" s="151" t="s">
        <v>178</v>
      </c>
      <c r="D104" s="153" t="s">
        <v>384</v>
      </c>
      <c r="E104" s="152" t="s">
        <v>383</v>
      </c>
      <c r="F104" s="147">
        <v>9000</v>
      </c>
      <c r="G104" s="148" t="s">
        <v>304</v>
      </c>
      <c r="H104" s="150">
        <v>45961</v>
      </c>
      <c r="I104" s="146" t="s">
        <v>281</v>
      </c>
    </row>
    <row r="105" spans="1:11" s="5" customFormat="1" ht="31.5" hidden="1" customHeight="1" x14ac:dyDescent="0.2">
      <c r="A105" s="141">
        <v>102</v>
      </c>
      <c r="B105" s="151">
        <v>913</v>
      </c>
      <c r="C105" s="151" t="s">
        <v>180</v>
      </c>
      <c r="D105" s="167" t="s">
        <v>182</v>
      </c>
      <c r="E105" s="152" t="s">
        <v>385</v>
      </c>
      <c r="F105" s="147">
        <v>8000</v>
      </c>
      <c r="G105" s="148" t="s">
        <v>351</v>
      </c>
      <c r="H105" s="150">
        <v>45961</v>
      </c>
      <c r="I105" s="146" t="s">
        <v>283</v>
      </c>
    </row>
    <row r="106" spans="1:11" s="5" customFormat="1" ht="18.75" hidden="1" customHeight="1" x14ac:dyDescent="0.2">
      <c r="A106" s="141">
        <v>103</v>
      </c>
      <c r="B106" s="151">
        <v>914</v>
      </c>
      <c r="C106" s="151" t="s">
        <v>183</v>
      </c>
      <c r="D106" s="167" t="s">
        <v>386</v>
      </c>
      <c r="E106" s="152" t="s">
        <v>319</v>
      </c>
      <c r="F106" s="147">
        <v>7000</v>
      </c>
      <c r="G106" s="148" t="s">
        <v>387</v>
      </c>
      <c r="H106" s="150">
        <v>45869</v>
      </c>
      <c r="I106" s="146" t="s">
        <v>286</v>
      </c>
    </row>
    <row r="107" spans="1:11" s="5" customFormat="1" ht="18.75" hidden="1" customHeight="1" x14ac:dyDescent="0.2">
      <c r="A107" s="141">
        <v>104</v>
      </c>
      <c r="B107" s="151">
        <v>914</v>
      </c>
      <c r="C107" s="151" t="s">
        <v>183</v>
      </c>
      <c r="D107" s="167" t="s">
        <v>389</v>
      </c>
      <c r="E107" s="152" t="s">
        <v>388</v>
      </c>
      <c r="F107" s="147">
        <v>8000</v>
      </c>
      <c r="G107" s="148" t="s">
        <v>351</v>
      </c>
      <c r="H107" s="150">
        <v>45930</v>
      </c>
      <c r="I107" s="146" t="s">
        <v>286</v>
      </c>
    </row>
    <row r="108" spans="1:11" s="5" customFormat="1" ht="18.75" hidden="1" customHeight="1" x14ac:dyDescent="0.2">
      <c r="A108" s="141">
        <v>105</v>
      </c>
      <c r="B108" s="151">
        <v>914</v>
      </c>
      <c r="C108" s="151" t="s">
        <v>183</v>
      </c>
      <c r="D108" s="168" t="s">
        <v>184</v>
      </c>
      <c r="E108" s="152" t="s">
        <v>390</v>
      </c>
      <c r="F108" s="147">
        <v>8000</v>
      </c>
      <c r="G108" s="148" t="s">
        <v>113</v>
      </c>
      <c r="H108" s="150">
        <v>45961</v>
      </c>
      <c r="I108" s="146" t="s">
        <v>286</v>
      </c>
    </row>
    <row r="109" spans="1:11" s="5" customFormat="1" ht="18.75" hidden="1" customHeight="1" x14ac:dyDescent="0.2">
      <c r="A109" s="141">
        <v>106</v>
      </c>
      <c r="B109" s="169">
        <v>922</v>
      </c>
      <c r="C109" s="170" t="s">
        <v>185</v>
      </c>
      <c r="D109" s="167" t="s">
        <v>391</v>
      </c>
      <c r="E109" s="171" t="s">
        <v>385</v>
      </c>
      <c r="F109" s="172">
        <v>7000</v>
      </c>
      <c r="G109" s="148" t="s">
        <v>304</v>
      </c>
      <c r="H109" s="150">
        <v>45961</v>
      </c>
      <c r="I109" s="146" t="s">
        <v>288</v>
      </c>
    </row>
    <row r="110" spans="1:11" s="5" customFormat="1" ht="18.75" hidden="1" customHeight="1" x14ac:dyDescent="0.2">
      <c r="A110" s="141">
        <v>107</v>
      </c>
      <c r="B110" s="174">
        <v>922</v>
      </c>
      <c r="C110" s="175" t="s">
        <v>185</v>
      </c>
      <c r="D110" s="177" t="s">
        <v>187</v>
      </c>
      <c r="E110" s="176" t="s">
        <v>385</v>
      </c>
      <c r="F110" s="156">
        <v>7000</v>
      </c>
      <c r="G110" s="148" t="s">
        <v>304</v>
      </c>
      <c r="H110" s="150">
        <v>45961</v>
      </c>
      <c r="I110" s="146" t="s">
        <v>288</v>
      </c>
    </row>
    <row r="111" spans="1:11" s="5" customFormat="1" ht="18.75" hidden="1" customHeight="1" x14ac:dyDescent="0.2">
      <c r="A111" s="141">
        <v>108</v>
      </c>
      <c r="B111" s="178">
        <v>922</v>
      </c>
      <c r="C111" s="179" t="s">
        <v>185</v>
      </c>
      <c r="D111" s="180" t="s">
        <v>188</v>
      </c>
      <c r="E111" s="176" t="s">
        <v>392</v>
      </c>
      <c r="F111" s="181">
        <v>7000</v>
      </c>
      <c r="G111" s="148" t="s">
        <v>304</v>
      </c>
      <c r="H111" s="149" t="s">
        <v>195</v>
      </c>
      <c r="I111" s="146" t="s">
        <v>288</v>
      </c>
      <c r="J111" s="25"/>
      <c r="K111" s="25"/>
    </row>
    <row r="112" spans="1:11" s="5" customFormat="1" ht="18.75" hidden="1" customHeight="1" x14ac:dyDescent="0.2">
      <c r="A112" s="141">
        <v>109</v>
      </c>
      <c r="B112" s="173">
        <v>926</v>
      </c>
      <c r="C112" s="182" t="s">
        <v>189</v>
      </c>
      <c r="D112" s="167" t="s">
        <v>190</v>
      </c>
      <c r="E112" s="171" t="s">
        <v>393</v>
      </c>
      <c r="F112" s="183">
        <v>10000</v>
      </c>
      <c r="G112" s="148" t="s">
        <v>351</v>
      </c>
      <c r="H112" s="149" t="s">
        <v>195</v>
      </c>
      <c r="I112" s="146" t="s">
        <v>394</v>
      </c>
      <c r="J112" s="25"/>
      <c r="K112" s="25"/>
    </row>
    <row r="113" spans="1:11" s="5" customFormat="1" ht="18.75" customHeight="1" x14ac:dyDescent="0.2">
      <c r="A113" s="26"/>
      <c r="B113" s="27"/>
      <c r="C113" s="20"/>
      <c r="D113" s="21"/>
      <c r="E113" s="22"/>
      <c r="F113" s="23"/>
      <c r="H113" s="24"/>
      <c r="I113" s="25"/>
      <c r="J113" s="25"/>
      <c r="K113" s="25"/>
    </row>
    <row r="114" spans="1:11" s="5" customFormat="1" ht="18.75" customHeight="1" x14ac:dyDescent="0.2">
      <c r="A114" s="26"/>
      <c r="B114" s="27"/>
      <c r="C114" s="20"/>
      <c r="D114" s="21"/>
      <c r="E114" s="22"/>
      <c r="F114" s="23"/>
      <c r="H114" s="24"/>
      <c r="I114" s="25"/>
      <c r="J114" s="25"/>
      <c r="K114" s="25"/>
    </row>
    <row r="115" spans="1:11" s="5" customFormat="1" ht="18.75" customHeight="1" x14ac:dyDescent="0.2">
      <c r="A115" s="26"/>
      <c r="B115" s="27"/>
      <c r="C115" s="20"/>
      <c r="D115" s="21"/>
      <c r="E115" s="22"/>
      <c r="F115" s="23"/>
      <c r="H115" s="24"/>
      <c r="I115" s="25"/>
      <c r="J115" s="25"/>
      <c r="K115" s="25"/>
    </row>
    <row r="116" spans="1:11" s="5" customFormat="1" ht="18.75" customHeight="1" x14ac:dyDescent="0.2">
      <c r="A116" s="26"/>
      <c r="B116" s="27"/>
      <c r="C116" s="20"/>
      <c r="D116" s="21"/>
      <c r="E116" s="22"/>
      <c r="F116" s="23"/>
      <c r="H116" s="24"/>
      <c r="I116" s="25"/>
      <c r="J116" s="25"/>
      <c r="K116" s="25"/>
    </row>
    <row r="117" spans="1:11" x14ac:dyDescent="0.2">
      <c r="A117" s="28"/>
      <c r="B117" s="28"/>
      <c r="H117" s="29"/>
    </row>
    <row r="118" spans="1:11" x14ac:dyDescent="0.2">
      <c r="A118" s="28"/>
      <c r="B118" s="28"/>
      <c r="H118" s="29"/>
    </row>
    <row r="119" spans="1:11" x14ac:dyDescent="0.2">
      <c r="H119" s="29"/>
    </row>
    <row r="120" spans="1:11" x14ac:dyDescent="0.2">
      <c r="F120" s="29"/>
      <c r="H120" s="29"/>
    </row>
    <row r="121" spans="1:11" x14ac:dyDescent="0.2">
      <c r="F121" s="29"/>
      <c r="H121" s="29"/>
    </row>
    <row r="122" spans="1:11" x14ac:dyDescent="0.2">
      <c r="F122" s="29"/>
      <c r="H122" s="29"/>
    </row>
    <row r="123" spans="1:11" x14ac:dyDescent="0.2">
      <c r="F123" s="29"/>
      <c r="H123" s="29"/>
    </row>
    <row r="124" spans="1:11" x14ac:dyDescent="0.2">
      <c r="F124" s="29"/>
      <c r="H124" s="29"/>
    </row>
    <row r="125" spans="1:11" x14ac:dyDescent="0.2">
      <c r="F125" s="29"/>
    </row>
    <row r="126" spans="1:11" x14ac:dyDescent="0.2">
      <c r="F126" s="29"/>
    </row>
    <row r="127" spans="1:11" x14ac:dyDescent="0.2">
      <c r="F127" s="29"/>
    </row>
    <row r="128" spans="1:11" x14ac:dyDescent="0.2">
      <c r="F128" s="29"/>
    </row>
    <row r="129" spans="6:6" x14ac:dyDescent="0.2">
      <c r="F129" s="29"/>
    </row>
    <row r="130" spans="6:6" x14ac:dyDescent="0.2">
      <c r="F130" s="29"/>
    </row>
    <row r="131" spans="6:6" x14ac:dyDescent="0.2">
      <c r="F131" s="29"/>
    </row>
    <row r="132" spans="6:6" x14ac:dyDescent="0.2">
      <c r="F132" s="29"/>
    </row>
    <row r="133" spans="6:6" x14ac:dyDescent="0.2">
      <c r="F133" s="29"/>
    </row>
  </sheetData>
  <sheetProtection password="CBA4" sheet="1" objects="1" scenarios="1" selectLockedCells="1" selectUnlockedCells="1"/>
  <pageMargins left="0.78749999999999998" right="0.78749999999999998" top="0.120138888888889" bottom="0.15972222222222199"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tabSelected="1" zoomScaleNormal="100" workbookViewId="0">
      <pane ySplit="9" topLeftCell="A11" activePane="bottomLeft" state="frozen"/>
      <selection pane="bottomLeft" activeCell="A11" sqref="A11"/>
    </sheetView>
  </sheetViews>
  <sheetFormatPr defaultColWidth="9.140625" defaultRowHeight="12.75" x14ac:dyDescent="0.2"/>
  <cols>
    <col min="1" max="1" width="9.140625" style="30"/>
    <col min="2" max="2" width="12.85546875" style="30" customWidth="1"/>
    <col min="3" max="3" width="51.42578125" style="31" customWidth="1"/>
    <col min="4" max="4" width="56.140625" style="30" customWidth="1"/>
    <col min="5" max="5" width="84.140625" style="30" customWidth="1"/>
    <col min="6" max="6" width="10.140625" style="30" customWidth="1"/>
    <col min="7" max="16384" width="9.140625" style="30"/>
  </cols>
  <sheetData>
    <row r="1" spans="1:8" s="35" customFormat="1" ht="24" customHeight="1" x14ac:dyDescent="0.2">
      <c r="A1" s="32" t="s">
        <v>395</v>
      </c>
      <c r="B1" s="33"/>
      <c r="C1" s="34"/>
      <c r="D1" s="33"/>
    </row>
    <row r="2" spans="1:8" s="37" customFormat="1" ht="24" customHeight="1" x14ac:dyDescent="0.2">
      <c r="A2" s="36" t="s">
        <v>11</v>
      </c>
      <c r="C2" s="38"/>
      <c r="F2" s="36"/>
    </row>
    <row r="3" spans="1:8" s="40" customFormat="1" ht="24" customHeight="1" x14ac:dyDescent="0.2">
      <c r="A3" s="39" t="s">
        <v>12</v>
      </c>
      <c r="C3" s="41"/>
    </row>
    <row r="4" spans="1:8" s="37" customFormat="1" ht="24" customHeight="1" x14ac:dyDescent="0.2">
      <c r="A4" s="39"/>
      <c r="C4" s="38"/>
    </row>
    <row r="5" spans="1:8" s="37" customFormat="1" ht="7.5" customHeight="1" x14ac:dyDescent="0.2">
      <c r="A5" s="36"/>
      <c r="C5" s="38"/>
    </row>
    <row r="6" spans="1:8" s="37" customFormat="1" ht="9.75" customHeight="1" x14ac:dyDescent="0.2">
      <c r="A6" s="36"/>
      <c r="C6" s="38"/>
    </row>
    <row r="7" spans="1:8" s="26" customFormat="1" ht="25.5" customHeight="1" x14ac:dyDescent="0.2">
      <c r="B7" s="36" t="s">
        <v>13</v>
      </c>
      <c r="C7" s="42"/>
    </row>
    <row r="8" spans="1:8" ht="30.75" customHeight="1" x14ac:dyDescent="0.2">
      <c r="A8" s="43">
        <v>0</v>
      </c>
      <c r="B8" s="44" t="str">
        <f>VLOOKUP($A$8,$A$10:$E$120,2,FALSE())</f>
        <v>RČ</v>
      </c>
      <c r="C8" s="44" t="str">
        <f>VLOOKUP($A$8,$A$10:$E$120,3,FALSE())</f>
        <v>Žadatel</v>
      </c>
      <c r="D8" s="44" t="str">
        <f>VLOOKUP($A$8,$A$10:$E$120,4,FALSE())</f>
        <v>Název projektu nebo akce</v>
      </c>
    </row>
    <row r="9" spans="1:8" s="35" customFormat="1" ht="21" customHeight="1" x14ac:dyDescent="0.2">
      <c r="A9" s="35" t="s">
        <v>14</v>
      </c>
      <c r="B9" s="45" t="s">
        <v>15</v>
      </c>
      <c r="C9" s="46" t="s">
        <v>16</v>
      </c>
      <c r="D9" s="46" t="s">
        <v>17</v>
      </c>
    </row>
    <row r="10" spans="1:8" s="35" customFormat="1" ht="20.25" customHeight="1" x14ac:dyDescent="0.2">
      <c r="A10" s="35">
        <v>0</v>
      </c>
      <c r="B10" s="45" t="s">
        <v>15</v>
      </c>
      <c r="C10" s="46" t="s">
        <v>16</v>
      </c>
      <c r="D10" s="46" t="s">
        <v>18</v>
      </c>
    </row>
    <row r="11" spans="1:8" x14ac:dyDescent="0.2">
      <c r="A11" s="141">
        <v>1</v>
      </c>
      <c r="B11" s="185">
        <v>101</v>
      </c>
      <c r="C11" s="143" t="s">
        <v>192</v>
      </c>
      <c r="D11" s="144" t="s">
        <v>193</v>
      </c>
      <c r="E11" s="145"/>
      <c r="F11" s="9"/>
      <c r="G11" s="144"/>
      <c r="H11" s="9"/>
    </row>
    <row r="12" spans="1:8" x14ac:dyDescent="0.2">
      <c r="A12" s="141">
        <v>2</v>
      </c>
      <c r="B12" s="185">
        <v>110</v>
      </c>
      <c r="C12" s="143" t="s">
        <v>104</v>
      </c>
      <c r="D12" s="144" t="s">
        <v>105</v>
      </c>
      <c r="E12" s="145"/>
      <c r="F12" s="9"/>
      <c r="G12" s="144"/>
      <c r="H12" s="9"/>
    </row>
    <row r="13" spans="1:8" x14ac:dyDescent="0.2">
      <c r="A13" s="141">
        <v>3</v>
      </c>
      <c r="B13" s="185">
        <v>112</v>
      </c>
      <c r="C13" s="143" t="s">
        <v>114</v>
      </c>
      <c r="D13" s="144" t="s">
        <v>9</v>
      </c>
      <c r="E13" s="145"/>
      <c r="F13" s="9"/>
      <c r="G13" s="144"/>
      <c r="H13" s="9"/>
    </row>
    <row r="14" spans="1:8" x14ac:dyDescent="0.2">
      <c r="A14" s="141">
        <v>4</v>
      </c>
      <c r="B14" s="185">
        <v>118</v>
      </c>
      <c r="C14" s="143" t="s">
        <v>201</v>
      </c>
      <c r="D14" s="144" t="s">
        <v>10</v>
      </c>
      <c r="E14" s="145"/>
      <c r="F14" s="9"/>
      <c r="G14" s="144"/>
      <c r="H14" s="9"/>
    </row>
    <row r="15" spans="1:8" x14ac:dyDescent="0.2">
      <c r="A15" s="141">
        <v>5</v>
      </c>
      <c r="B15" s="185">
        <v>125</v>
      </c>
      <c r="C15" s="143" t="s">
        <v>121</v>
      </c>
      <c r="D15" s="144" t="s">
        <v>204</v>
      </c>
      <c r="E15" s="145"/>
      <c r="F15" s="9"/>
      <c r="G15" s="144"/>
      <c r="H15" s="9"/>
    </row>
    <row r="16" spans="1:8" x14ac:dyDescent="0.2">
      <c r="A16" s="141">
        <v>6</v>
      </c>
      <c r="B16" s="185">
        <v>131</v>
      </c>
      <c r="C16" s="143" t="s">
        <v>122</v>
      </c>
      <c r="D16" s="144" t="s">
        <v>123</v>
      </c>
      <c r="E16" s="145"/>
      <c r="F16" s="9"/>
      <c r="G16" s="144"/>
      <c r="H16" s="9"/>
    </row>
    <row r="17" spans="1:8" x14ac:dyDescent="0.2">
      <c r="A17" s="141">
        <v>7</v>
      </c>
      <c r="B17" s="185">
        <v>134</v>
      </c>
      <c r="C17" s="143" t="s">
        <v>207</v>
      </c>
      <c r="D17" s="144" t="s">
        <v>208</v>
      </c>
      <c r="E17" s="145"/>
      <c r="F17" s="9"/>
      <c r="G17" s="144"/>
      <c r="H17" s="9"/>
    </row>
    <row r="18" spans="1:8" x14ac:dyDescent="0.2">
      <c r="A18" s="141">
        <v>8</v>
      </c>
      <c r="B18" s="185">
        <v>139</v>
      </c>
      <c r="C18" s="143" t="s">
        <v>124</v>
      </c>
      <c r="D18" s="144" t="s">
        <v>125</v>
      </c>
      <c r="E18" s="145"/>
      <c r="F18" s="9"/>
      <c r="G18" s="144"/>
      <c r="H18" s="9"/>
    </row>
    <row r="19" spans="1:8" x14ac:dyDescent="0.2">
      <c r="A19" s="141">
        <v>9</v>
      </c>
      <c r="B19" s="185">
        <v>142</v>
      </c>
      <c r="C19" s="143" t="s">
        <v>126</v>
      </c>
      <c r="D19" s="144" t="s">
        <v>127</v>
      </c>
      <c r="E19" s="145"/>
      <c r="F19" s="9"/>
      <c r="G19" s="144"/>
      <c r="H19" s="9"/>
    </row>
    <row r="20" spans="1:8" x14ac:dyDescent="0.2">
      <c r="A20" s="141">
        <v>10</v>
      </c>
      <c r="B20" s="185">
        <v>143</v>
      </c>
      <c r="C20" s="143" t="s">
        <v>130</v>
      </c>
      <c r="D20" s="144" t="s">
        <v>131</v>
      </c>
      <c r="E20" s="145"/>
      <c r="F20" s="9"/>
      <c r="G20" s="144"/>
      <c r="H20" s="9"/>
    </row>
    <row r="21" spans="1:8" x14ac:dyDescent="0.2">
      <c r="A21" s="141">
        <v>11</v>
      </c>
      <c r="B21" s="185">
        <v>158</v>
      </c>
      <c r="C21" s="143" t="s">
        <v>215</v>
      </c>
      <c r="D21" s="144" t="s">
        <v>216</v>
      </c>
      <c r="E21" s="145"/>
      <c r="F21" s="9"/>
      <c r="G21" s="144"/>
      <c r="H21" s="9"/>
    </row>
    <row r="22" spans="1:8" x14ac:dyDescent="0.2">
      <c r="A22" s="141">
        <v>12</v>
      </c>
      <c r="B22" s="185">
        <v>166</v>
      </c>
      <c r="C22" s="143" t="s">
        <v>219</v>
      </c>
      <c r="D22" s="144" t="s">
        <v>220</v>
      </c>
      <c r="E22" s="145"/>
      <c r="F22" s="9"/>
      <c r="G22" s="144"/>
      <c r="H22" s="9"/>
    </row>
    <row r="23" spans="1:8" x14ac:dyDescent="0.2">
      <c r="A23" s="141">
        <v>13</v>
      </c>
      <c r="B23" s="185">
        <v>171</v>
      </c>
      <c r="C23" s="143" t="s">
        <v>136</v>
      </c>
      <c r="D23" s="144" t="s">
        <v>223</v>
      </c>
      <c r="E23" s="145"/>
      <c r="F23" s="9"/>
      <c r="G23" s="144"/>
      <c r="H23" s="9"/>
    </row>
    <row r="24" spans="1:8" x14ac:dyDescent="0.2">
      <c r="A24" s="141">
        <v>14</v>
      </c>
      <c r="B24" s="185">
        <v>176</v>
      </c>
      <c r="C24" s="143" t="s">
        <v>137</v>
      </c>
      <c r="D24" s="144" t="s">
        <v>226</v>
      </c>
      <c r="E24" s="145"/>
      <c r="F24" s="9"/>
      <c r="G24" s="144"/>
      <c r="H24" s="9"/>
    </row>
    <row r="25" spans="1:8" x14ac:dyDescent="0.2">
      <c r="A25" s="141">
        <v>15</v>
      </c>
      <c r="B25" s="185">
        <v>182</v>
      </c>
      <c r="C25" s="143" t="s">
        <v>138</v>
      </c>
      <c r="D25" s="144" t="s">
        <v>139</v>
      </c>
      <c r="E25" s="145"/>
      <c r="F25" s="9"/>
      <c r="G25" s="144"/>
      <c r="H25" s="9"/>
    </row>
    <row r="26" spans="1:8" x14ac:dyDescent="0.2">
      <c r="A26" s="141">
        <v>16</v>
      </c>
      <c r="B26" s="185">
        <v>185</v>
      </c>
      <c r="C26" s="143" t="s">
        <v>230</v>
      </c>
      <c r="D26" s="144" t="s">
        <v>230</v>
      </c>
      <c r="E26" s="145"/>
      <c r="F26" s="9"/>
      <c r="G26" s="144"/>
      <c r="H26" s="9"/>
    </row>
    <row r="27" spans="1:8" x14ac:dyDescent="0.2">
      <c r="A27" s="141">
        <v>17</v>
      </c>
      <c r="B27" s="185">
        <v>188</v>
      </c>
      <c r="C27" s="143" t="s">
        <v>142</v>
      </c>
      <c r="D27" s="144" t="s">
        <v>232</v>
      </c>
      <c r="E27" s="145"/>
      <c r="F27" s="9"/>
      <c r="G27" s="144"/>
      <c r="H27" s="9"/>
    </row>
    <row r="28" spans="1:8" x14ac:dyDescent="0.2">
      <c r="A28" s="141">
        <v>18</v>
      </c>
      <c r="B28" s="185">
        <v>196</v>
      </c>
      <c r="C28" s="143" t="s">
        <v>144</v>
      </c>
      <c r="D28" s="144" t="s">
        <v>145</v>
      </c>
      <c r="E28" s="145"/>
      <c r="F28" s="9"/>
      <c r="G28" s="144"/>
      <c r="H28" s="9"/>
    </row>
    <row r="29" spans="1:8" x14ac:dyDescent="0.2">
      <c r="A29" s="141">
        <v>19</v>
      </c>
      <c r="B29" s="185">
        <v>199</v>
      </c>
      <c r="C29" s="143" t="s">
        <v>236</v>
      </c>
      <c r="D29" s="144" t="s">
        <v>237</v>
      </c>
      <c r="E29" s="145"/>
      <c r="F29" s="9"/>
      <c r="G29" s="144"/>
      <c r="H29" s="9"/>
    </row>
    <row r="30" spans="1:8" x14ac:dyDescent="0.2">
      <c r="A30" s="141">
        <v>20</v>
      </c>
      <c r="B30" s="185">
        <v>213</v>
      </c>
      <c r="C30" s="143" t="s">
        <v>149</v>
      </c>
      <c r="D30" s="144" t="s">
        <v>240</v>
      </c>
      <c r="E30" s="145"/>
      <c r="F30" s="9"/>
      <c r="G30" s="144"/>
      <c r="H30" s="9"/>
    </row>
    <row r="31" spans="1:8" x14ac:dyDescent="0.2">
      <c r="A31" s="141">
        <v>21</v>
      </c>
      <c r="B31" s="185">
        <v>239</v>
      </c>
      <c r="C31" s="143" t="s">
        <v>151</v>
      </c>
      <c r="D31" s="144" t="s">
        <v>150</v>
      </c>
      <c r="E31" s="145"/>
      <c r="F31" s="9"/>
      <c r="G31" s="144"/>
      <c r="H31" s="9"/>
    </row>
    <row r="32" spans="1:8" x14ac:dyDescent="0.2">
      <c r="A32" s="141">
        <v>22</v>
      </c>
      <c r="B32" s="185">
        <v>251</v>
      </c>
      <c r="C32" s="143" t="s">
        <v>153</v>
      </c>
      <c r="D32" s="144" t="s">
        <v>245</v>
      </c>
      <c r="E32" s="145"/>
      <c r="F32" s="9"/>
      <c r="G32" s="144"/>
      <c r="H32" s="9"/>
    </row>
    <row r="33" spans="1:8" x14ac:dyDescent="0.2">
      <c r="A33" s="141">
        <v>23</v>
      </c>
      <c r="B33" s="185">
        <v>254</v>
      </c>
      <c r="C33" s="143" t="s">
        <v>248</v>
      </c>
      <c r="D33" s="144" t="s">
        <v>154</v>
      </c>
      <c r="E33" s="145"/>
      <c r="F33" s="9"/>
      <c r="G33" s="144"/>
      <c r="H33" s="19"/>
    </row>
    <row r="34" spans="1:8" x14ac:dyDescent="0.2">
      <c r="A34" s="141">
        <v>24</v>
      </c>
      <c r="B34" s="185">
        <v>255</v>
      </c>
      <c r="C34" s="143" t="s">
        <v>155</v>
      </c>
      <c r="D34" s="144" t="s">
        <v>251</v>
      </c>
      <c r="E34" s="145"/>
      <c r="F34" s="9"/>
      <c r="G34" s="144"/>
      <c r="H34" s="9"/>
    </row>
    <row r="35" spans="1:8" x14ac:dyDescent="0.2">
      <c r="A35" s="141">
        <v>25</v>
      </c>
      <c r="B35" s="185">
        <v>409</v>
      </c>
      <c r="C35" s="143" t="s">
        <v>254</v>
      </c>
      <c r="D35" s="144" t="s">
        <v>255</v>
      </c>
      <c r="E35" s="145"/>
      <c r="F35" s="9"/>
      <c r="G35" s="144"/>
    </row>
    <row r="36" spans="1:8" x14ac:dyDescent="0.2">
      <c r="A36" s="141">
        <v>26</v>
      </c>
      <c r="B36" s="185">
        <v>418</v>
      </c>
      <c r="C36" s="143" t="s">
        <v>158</v>
      </c>
      <c r="D36" s="144" t="s">
        <v>258</v>
      </c>
      <c r="E36" s="145"/>
      <c r="F36" s="9"/>
      <c r="G36" s="144"/>
    </row>
    <row r="37" spans="1:8" x14ac:dyDescent="0.2">
      <c r="A37" s="141">
        <v>27</v>
      </c>
      <c r="B37" s="185">
        <v>419</v>
      </c>
      <c r="C37" s="143" t="s">
        <v>159</v>
      </c>
      <c r="D37" s="144" t="s">
        <v>160</v>
      </c>
      <c r="E37" s="145"/>
      <c r="G37" s="144"/>
    </row>
    <row r="38" spans="1:8" x14ac:dyDescent="0.2">
      <c r="A38" s="141">
        <v>28</v>
      </c>
      <c r="B38" s="185">
        <v>420</v>
      </c>
      <c r="C38" s="143" t="s">
        <v>263</v>
      </c>
      <c r="D38" s="144" t="s">
        <v>264</v>
      </c>
      <c r="E38" s="145"/>
      <c r="F38" s="9"/>
      <c r="G38" s="144"/>
    </row>
    <row r="39" spans="1:8" x14ac:dyDescent="0.2">
      <c r="A39" s="141">
        <v>29</v>
      </c>
      <c r="B39" s="185">
        <v>501</v>
      </c>
      <c r="C39" s="143" t="s">
        <v>267</v>
      </c>
      <c r="D39" s="144" t="s">
        <v>163</v>
      </c>
      <c r="E39" s="145"/>
      <c r="F39" s="9"/>
      <c r="G39" s="144"/>
    </row>
    <row r="40" spans="1:8" x14ac:dyDescent="0.2">
      <c r="A40" s="141">
        <v>30</v>
      </c>
      <c r="B40" s="185">
        <v>502</v>
      </c>
      <c r="C40" s="143" t="s">
        <v>270</v>
      </c>
      <c r="D40" s="144" t="s">
        <v>271</v>
      </c>
      <c r="E40" s="145"/>
      <c r="F40" s="9"/>
      <c r="G40" s="144"/>
    </row>
    <row r="41" spans="1:8" x14ac:dyDescent="0.2">
      <c r="A41" s="141">
        <v>31</v>
      </c>
      <c r="B41" s="185">
        <v>601</v>
      </c>
      <c r="C41" s="143" t="s">
        <v>173</v>
      </c>
      <c r="D41" s="144" t="s">
        <v>274</v>
      </c>
      <c r="E41" s="145"/>
      <c r="F41" s="9"/>
      <c r="G41" s="144"/>
    </row>
    <row r="42" spans="1:8" x14ac:dyDescent="0.2">
      <c r="A42" s="141">
        <v>32</v>
      </c>
      <c r="B42" s="185">
        <v>703</v>
      </c>
      <c r="C42" s="143" t="s">
        <v>176</v>
      </c>
      <c r="D42" s="144" t="s">
        <v>177</v>
      </c>
      <c r="E42" s="145"/>
      <c r="F42" s="9"/>
      <c r="G42" s="144"/>
    </row>
    <row r="43" spans="1:8" x14ac:dyDescent="0.2">
      <c r="A43" s="141">
        <v>33</v>
      </c>
      <c r="B43" s="185">
        <v>904</v>
      </c>
      <c r="C43" s="143" t="s">
        <v>178</v>
      </c>
      <c r="D43" s="144" t="s">
        <v>279</v>
      </c>
      <c r="E43" s="145"/>
      <c r="F43" s="9"/>
      <c r="G43" s="144"/>
    </row>
    <row r="44" spans="1:8" x14ac:dyDescent="0.2">
      <c r="A44" s="141">
        <v>34</v>
      </c>
      <c r="B44" s="185">
        <v>913</v>
      </c>
      <c r="C44" s="143" t="s">
        <v>180</v>
      </c>
      <c r="D44" s="144" t="s">
        <v>181</v>
      </c>
      <c r="E44" s="145"/>
      <c r="F44" s="9"/>
      <c r="G44" s="144"/>
    </row>
    <row r="45" spans="1:8" x14ac:dyDescent="0.2">
      <c r="A45" s="141">
        <v>35</v>
      </c>
      <c r="B45" s="185">
        <v>914</v>
      </c>
      <c r="C45" s="143" t="s">
        <v>183</v>
      </c>
      <c r="D45" s="144" t="s">
        <v>284</v>
      </c>
      <c r="E45" s="145"/>
      <c r="F45" s="9"/>
      <c r="G45" s="144"/>
    </row>
    <row r="46" spans="1:8" x14ac:dyDescent="0.2">
      <c r="A46" s="141">
        <v>36</v>
      </c>
      <c r="B46" s="185">
        <v>922</v>
      </c>
      <c r="C46" s="143" t="s">
        <v>185</v>
      </c>
      <c r="D46" s="144" t="s">
        <v>186</v>
      </c>
      <c r="E46" s="145"/>
      <c r="F46" s="9"/>
      <c r="G46" s="144"/>
    </row>
    <row r="47" spans="1:8" x14ac:dyDescent="0.2">
      <c r="A47" s="141">
        <v>37</v>
      </c>
      <c r="B47" s="186">
        <v>101</v>
      </c>
      <c r="C47" s="143" t="s">
        <v>289</v>
      </c>
      <c r="D47" s="153" t="s">
        <v>96</v>
      </c>
      <c r="E47" s="152"/>
      <c r="F47" s="9"/>
      <c r="G47" s="148"/>
    </row>
    <row r="48" spans="1:8" x14ac:dyDescent="0.2">
      <c r="A48" s="141">
        <v>38</v>
      </c>
      <c r="B48" s="186">
        <v>101</v>
      </c>
      <c r="C48" s="143" t="s">
        <v>289</v>
      </c>
      <c r="D48" s="153" t="s">
        <v>96</v>
      </c>
      <c r="E48" s="152"/>
      <c r="F48" s="9"/>
      <c r="G48" s="148"/>
    </row>
    <row r="49" spans="1:7" x14ac:dyDescent="0.2">
      <c r="A49" s="141">
        <v>39</v>
      </c>
      <c r="B49" s="187">
        <v>101</v>
      </c>
      <c r="C49" s="143" t="s">
        <v>289</v>
      </c>
      <c r="D49" s="154" t="s">
        <v>103</v>
      </c>
      <c r="E49" s="148"/>
      <c r="F49" s="9"/>
      <c r="G49" s="148"/>
    </row>
    <row r="50" spans="1:7" x14ac:dyDescent="0.2">
      <c r="A50" s="141">
        <v>40</v>
      </c>
      <c r="B50" s="186">
        <v>101</v>
      </c>
      <c r="C50" s="143" t="s">
        <v>289</v>
      </c>
      <c r="D50" s="153" t="s">
        <v>102</v>
      </c>
      <c r="E50" s="152"/>
      <c r="F50" s="9"/>
      <c r="G50" s="148"/>
    </row>
    <row r="51" spans="1:7" x14ac:dyDescent="0.2">
      <c r="A51" s="141">
        <v>41</v>
      </c>
      <c r="B51" s="186">
        <v>101</v>
      </c>
      <c r="C51" s="143" t="s">
        <v>289</v>
      </c>
      <c r="D51" s="153" t="s">
        <v>295</v>
      </c>
      <c r="E51" s="152"/>
      <c r="F51" s="9"/>
      <c r="G51" s="148"/>
    </row>
    <row r="52" spans="1:7" x14ac:dyDescent="0.2">
      <c r="A52" s="141">
        <v>42</v>
      </c>
      <c r="B52" s="187">
        <v>101</v>
      </c>
      <c r="C52" s="143" t="s">
        <v>289</v>
      </c>
      <c r="D52" s="154" t="s">
        <v>100</v>
      </c>
      <c r="E52" s="149"/>
      <c r="F52" s="9"/>
      <c r="G52" s="148"/>
    </row>
    <row r="53" spans="1:7" x14ac:dyDescent="0.2">
      <c r="A53" s="141">
        <v>43</v>
      </c>
      <c r="B53" s="187">
        <v>110</v>
      </c>
      <c r="C53" s="143" t="s">
        <v>104</v>
      </c>
      <c r="D53" s="154" t="s">
        <v>111</v>
      </c>
      <c r="E53" s="148"/>
      <c r="F53" s="9"/>
      <c r="G53" s="148"/>
    </row>
    <row r="54" spans="1:7" x14ac:dyDescent="0.2">
      <c r="A54" s="141">
        <v>44</v>
      </c>
      <c r="B54" s="187">
        <v>110</v>
      </c>
      <c r="C54" s="143" t="s">
        <v>104</v>
      </c>
      <c r="D54" s="154" t="s">
        <v>110</v>
      </c>
      <c r="E54" s="148"/>
      <c r="F54" s="9"/>
      <c r="G54" s="148"/>
    </row>
    <row r="55" spans="1:7" x14ac:dyDescent="0.2">
      <c r="A55" s="141">
        <v>45</v>
      </c>
      <c r="B55" s="187">
        <v>110</v>
      </c>
      <c r="C55" s="143" t="s">
        <v>104</v>
      </c>
      <c r="D55" s="154" t="s">
        <v>108</v>
      </c>
      <c r="E55" s="148"/>
      <c r="F55" s="9"/>
      <c r="G55" s="148"/>
    </row>
    <row r="56" spans="1:7" x14ac:dyDescent="0.2">
      <c r="A56" s="141">
        <v>46</v>
      </c>
      <c r="B56" s="186">
        <v>110</v>
      </c>
      <c r="C56" s="151" t="s">
        <v>104</v>
      </c>
      <c r="D56" s="153" t="s">
        <v>106</v>
      </c>
      <c r="E56" s="152"/>
      <c r="F56" s="9"/>
      <c r="G56" s="148"/>
    </row>
    <row r="57" spans="1:7" x14ac:dyDescent="0.2">
      <c r="A57" s="141">
        <v>47</v>
      </c>
      <c r="B57" s="187">
        <v>110</v>
      </c>
      <c r="C57" s="143" t="s">
        <v>104</v>
      </c>
      <c r="D57" s="154" t="s">
        <v>107</v>
      </c>
      <c r="E57" s="148"/>
      <c r="F57" s="9"/>
      <c r="G57" s="148"/>
    </row>
    <row r="58" spans="1:7" x14ac:dyDescent="0.2">
      <c r="A58" s="141">
        <v>48</v>
      </c>
      <c r="B58" s="187">
        <v>110</v>
      </c>
      <c r="C58" s="143" t="s">
        <v>104</v>
      </c>
      <c r="D58" s="154" t="s">
        <v>301</v>
      </c>
      <c r="E58" s="148"/>
      <c r="F58" s="9"/>
      <c r="G58" s="148"/>
    </row>
    <row r="59" spans="1:7" x14ac:dyDescent="0.2">
      <c r="A59" s="141">
        <v>49</v>
      </c>
      <c r="B59" s="186">
        <v>110</v>
      </c>
      <c r="C59" s="151" t="s">
        <v>104</v>
      </c>
      <c r="D59" s="153" t="s">
        <v>112</v>
      </c>
      <c r="E59" s="152"/>
      <c r="F59" s="9"/>
      <c r="G59" s="148"/>
    </row>
    <row r="60" spans="1:7" x14ac:dyDescent="0.2">
      <c r="A60" s="141">
        <v>50</v>
      </c>
      <c r="B60" s="187">
        <v>112</v>
      </c>
      <c r="C60" s="143" t="s">
        <v>114</v>
      </c>
      <c r="D60" s="154" t="s">
        <v>115</v>
      </c>
      <c r="E60" s="148"/>
      <c r="F60" s="9"/>
      <c r="G60" s="148"/>
    </row>
    <row r="61" spans="1:7" x14ac:dyDescent="0.2">
      <c r="A61" s="141">
        <v>51</v>
      </c>
      <c r="B61" s="187">
        <v>112</v>
      </c>
      <c r="C61" s="143" t="s">
        <v>114</v>
      </c>
      <c r="D61" s="154" t="s">
        <v>307</v>
      </c>
      <c r="E61" s="148"/>
      <c r="F61" s="9"/>
      <c r="G61" s="148"/>
    </row>
    <row r="62" spans="1:7" x14ac:dyDescent="0.2">
      <c r="A62" s="141">
        <v>52</v>
      </c>
      <c r="B62" s="187">
        <v>118</v>
      </c>
      <c r="C62" s="143" t="s">
        <v>117</v>
      </c>
      <c r="D62" s="154" t="s">
        <v>119</v>
      </c>
      <c r="E62" s="148"/>
      <c r="F62" s="9"/>
      <c r="G62" s="148"/>
    </row>
    <row r="63" spans="1:7" x14ac:dyDescent="0.2">
      <c r="A63" s="141">
        <v>53</v>
      </c>
      <c r="B63" s="186">
        <v>118</v>
      </c>
      <c r="C63" s="151" t="s">
        <v>117</v>
      </c>
      <c r="D63" s="153" t="s">
        <v>120</v>
      </c>
      <c r="E63" s="152"/>
      <c r="F63" s="9"/>
      <c r="G63" s="148"/>
    </row>
    <row r="64" spans="1:7" x14ac:dyDescent="0.2">
      <c r="A64" s="141">
        <v>54</v>
      </c>
      <c r="B64" s="186">
        <v>118</v>
      </c>
      <c r="C64" s="151" t="s">
        <v>117</v>
      </c>
      <c r="D64" s="153" t="s">
        <v>310</v>
      </c>
      <c r="E64" s="152"/>
      <c r="F64" s="9"/>
      <c r="G64" s="148"/>
    </row>
    <row r="65" spans="1:7" x14ac:dyDescent="0.2">
      <c r="A65" s="141">
        <v>55</v>
      </c>
      <c r="B65" s="186">
        <v>118</v>
      </c>
      <c r="C65" s="151" t="s">
        <v>117</v>
      </c>
      <c r="D65" s="153" t="s">
        <v>311</v>
      </c>
      <c r="E65" s="157"/>
      <c r="F65" s="9"/>
      <c r="G65" s="148"/>
    </row>
    <row r="66" spans="1:7" x14ac:dyDescent="0.2">
      <c r="A66" s="141">
        <v>56</v>
      </c>
      <c r="B66" s="188">
        <v>125</v>
      </c>
      <c r="C66" s="158" t="s">
        <v>121</v>
      </c>
      <c r="D66" s="159" t="s">
        <v>313</v>
      </c>
      <c r="E66" s="152"/>
      <c r="F66" s="9"/>
      <c r="G66" s="148"/>
    </row>
    <row r="67" spans="1:7" x14ac:dyDescent="0.2">
      <c r="A67" s="141">
        <v>57</v>
      </c>
      <c r="B67" s="189">
        <v>134</v>
      </c>
      <c r="C67" s="160" t="s">
        <v>207</v>
      </c>
      <c r="D67" s="153" t="s">
        <v>316</v>
      </c>
      <c r="E67" s="152"/>
      <c r="F67" s="9"/>
      <c r="G67" s="148"/>
    </row>
    <row r="68" spans="1:7" x14ac:dyDescent="0.2">
      <c r="A68" s="141">
        <v>58</v>
      </c>
      <c r="B68" s="186">
        <v>142</v>
      </c>
      <c r="C68" s="151" t="s">
        <v>126</v>
      </c>
      <c r="D68" s="153" t="s">
        <v>128</v>
      </c>
      <c r="E68" s="152"/>
      <c r="F68" s="9"/>
      <c r="G68" s="148"/>
    </row>
    <row r="69" spans="1:7" x14ac:dyDescent="0.2">
      <c r="A69" s="141">
        <v>59</v>
      </c>
      <c r="B69" s="186">
        <v>142</v>
      </c>
      <c r="C69" s="151" t="s">
        <v>126</v>
      </c>
      <c r="D69" s="153" t="s">
        <v>128</v>
      </c>
      <c r="E69" s="152"/>
      <c r="F69" s="9"/>
      <c r="G69" s="148"/>
    </row>
    <row r="70" spans="1:7" x14ac:dyDescent="0.2">
      <c r="A70" s="141">
        <v>60</v>
      </c>
      <c r="B70" s="189">
        <v>142</v>
      </c>
      <c r="C70" s="160" t="s">
        <v>126</v>
      </c>
      <c r="D70" s="153" t="s">
        <v>128</v>
      </c>
      <c r="E70" s="152"/>
      <c r="F70" s="9"/>
      <c r="G70" s="148"/>
    </row>
    <row r="71" spans="1:7" x14ac:dyDescent="0.2">
      <c r="A71" s="141">
        <v>61</v>
      </c>
      <c r="B71" s="186">
        <v>143</v>
      </c>
      <c r="C71" s="151" t="s">
        <v>130</v>
      </c>
      <c r="D71" s="153" t="s">
        <v>321</v>
      </c>
      <c r="E71" s="152"/>
      <c r="F71" s="9"/>
      <c r="G71" s="148"/>
    </row>
    <row r="72" spans="1:7" x14ac:dyDescent="0.2">
      <c r="A72" s="141">
        <v>62</v>
      </c>
      <c r="B72" s="186">
        <v>143</v>
      </c>
      <c r="C72" s="151" t="s">
        <v>130</v>
      </c>
      <c r="D72" s="153" t="s">
        <v>323</v>
      </c>
      <c r="E72" s="152"/>
      <c r="F72" s="5"/>
      <c r="G72" s="148"/>
    </row>
    <row r="73" spans="1:7" x14ac:dyDescent="0.2">
      <c r="A73" s="141">
        <v>63</v>
      </c>
      <c r="B73" s="188">
        <v>143</v>
      </c>
      <c r="C73" s="158" t="s">
        <v>130</v>
      </c>
      <c r="D73" s="159" t="s">
        <v>325</v>
      </c>
      <c r="E73" s="152"/>
      <c r="F73" s="5"/>
      <c r="G73" s="148"/>
    </row>
    <row r="74" spans="1:7" x14ac:dyDescent="0.2">
      <c r="A74" s="141">
        <v>64</v>
      </c>
      <c r="B74" s="186">
        <v>143</v>
      </c>
      <c r="C74" s="151" t="s">
        <v>130</v>
      </c>
      <c r="D74" s="153" t="s">
        <v>133</v>
      </c>
      <c r="E74" s="152"/>
      <c r="F74" s="5"/>
      <c r="G74" s="148"/>
    </row>
    <row r="75" spans="1:7" x14ac:dyDescent="0.2">
      <c r="A75" s="141">
        <v>65</v>
      </c>
      <c r="B75" s="189">
        <v>143</v>
      </c>
      <c r="C75" s="160" t="s">
        <v>130</v>
      </c>
      <c r="D75" s="153" t="s">
        <v>135</v>
      </c>
      <c r="E75" s="152"/>
      <c r="F75" s="5"/>
      <c r="G75" s="148"/>
    </row>
    <row r="76" spans="1:7" x14ac:dyDescent="0.2">
      <c r="A76" s="141">
        <v>66</v>
      </c>
      <c r="B76" s="189">
        <v>149</v>
      </c>
      <c r="C76" s="160" t="s">
        <v>327</v>
      </c>
      <c r="D76" s="153" t="s">
        <v>329</v>
      </c>
      <c r="E76" s="152"/>
      <c r="F76" s="5"/>
      <c r="G76" s="148"/>
    </row>
    <row r="77" spans="1:7" x14ac:dyDescent="0.2">
      <c r="A77" s="141">
        <v>67</v>
      </c>
      <c r="B77" s="186">
        <v>149</v>
      </c>
      <c r="C77" s="151" t="s">
        <v>327</v>
      </c>
      <c r="D77" s="153" t="s">
        <v>332</v>
      </c>
      <c r="E77" s="152"/>
      <c r="F77" s="5"/>
      <c r="G77" s="148"/>
    </row>
    <row r="78" spans="1:7" s="25" customFormat="1" x14ac:dyDescent="0.2">
      <c r="A78" s="141">
        <v>68</v>
      </c>
      <c r="B78" s="186">
        <v>149</v>
      </c>
      <c r="C78" s="151" t="s">
        <v>327</v>
      </c>
      <c r="D78" s="153" t="s">
        <v>335</v>
      </c>
      <c r="E78" s="152"/>
      <c r="F78" s="5"/>
      <c r="G78" s="148"/>
    </row>
    <row r="79" spans="1:7" s="25" customFormat="1" x14ac:dyDescent="0.2">
      <c r="A79" s="141">
        <v>69</v>
      </c>
      <c r="B79" s="186">
        <v>158</v>
      </c>
      <c r="C79" s="151" t="s">
        <v>215</v>
      </c>
      <c r="D79" s="153" t="s">
        <v>337</v>
      </c>
      <c r="E79" s="152"/>
      <c r="F79" s="5"/>
      <c r="G79" s="148"/>
    </row>
    <row r="80" spans="1:7" s="25" customFormat="1" x14ac:dyDescent="0.2">
      <c r="A80" s="141">
        <v>70</v>
      </c>
      <c r="B80" s="186">
        <v>158</v>
      </c>
      <c r="C80" s="151" t="s">
        <v>215</v>
      </c>
      <c r="D80" s="153" t="s">
        <v>337</v>
      </c>
      <c r="E80" s="162"/>
      <c r="F80" s="5"/>
      <c r="G80" s="148"/>
    </row>
    <row r="81" spans="1:7" s="25" customFormat="1" x14ac:dyDescent="0.2">
      <c r="A81" s="141">
        <v>71</v>
      </c>
      <c r="B81" s="189">
        <v>158</v>
      </c>
      <c r="C81" s="160" t="s">
        <v>215</v>
      </c>
      <c r="D81" s="153" t="s">
        <v>337</v>
      </c>
      <c r="E81" s="162"/>
      <c r="F81" s="5"/>
      <c r="G81" s="148"/>
    </row>
    <row r="82" spans="1:7" s="25" customFormat="1" x14ac:dyDescent="0.2">
      <c r="A82" s="141">
        <v>72</v>
      </c>
      <c r="B82" s="189">
        <v>158</v>
      </c>
      <c r="C82" s="160" t="s">
        <v>215</v>
      </c>
      <c r="D82" s="153" t="s">
        <v>337</v>
      </c>
      <c r="E82" s="162"/>
      <c r="F82" s="5"/>
      <c r="G82" s="148"/>
    </row>
    <row r="83" spans="1:7" s="25" customFormat="1" x14ac:dyDescent="0.2">
      <c r="A83" s="141">
        <v>73</v>
      </c>
      <c r="B83" s="188">
        <v>186</v>
      </c>
      <c r="C83" s="158" t="s">
        <v>140</v>
      </c>
      <c r="D83" s="159" t="s">
        <v>141</v>
      </c>
      <c r="E83" s="152"/>
      <c r="F83" s="5"/>
      <c r="G83" s="148"/>
    </row>
    <row r="84" spans="1:7" s="25" customFormat="1" x14ac:dyDescent="0.2">
      <c r="A84" s="141">
        <v>74</v>
      </c>
      <c r="B84" s="188">
        <v>198</v>
      </c>
      <c r="C84" s="158" t="s">
        <v>146</v>
      </c>
      <c r="D84" s="159" t="s">
        <v>147</v>
      </c>
      <c r="E84" s="152"/>
      <c r="F84" s="5"/>
      <c r="G84" s="148"/>
    </row>
    <row r="85" spans="1:7" s="25" customFormat="1" x14ac:dyDescent="0.2">
      <c r="A85" s="141">
        <v>75</v>
      </c>
      <c r="B85" s="186">
        <v>198</v>
      </c>
      <c r="C85" s="151" t="s">
        <v>146</v>
      </c>
      <c r="D85" s="153" t="s">
        <v>346</v>
      </c>
      <c r="E85" s="152"/>
      <c r="F85" s="5"/>
      <c r="G85" s="148"/>
    </row>
    <row r="86" spans="1:7" s="25" customFormat="1" x14ac:dyDescent="0.2">
      <c r="A86" s="141">
        <v>76</v>
      </c>
      <c r="B86" s="189">
        <v>198</v>
      </c>
      <c r="C86" s="160" t="s">
        <v>146</v>
      </c>
      <c r="D86" s="153" t="s">
        <v>346</v>
      </c>
      <c r="E86" s="152"/>
      <c r="F86" s="5"/>
      <c r="G86" s="148"/>
    </row>
    <row r="87" spans="1:7" s="25" customFormat="1" x14ac:dyDescent="0.2">
      <c r="A87" s="141">
        <v>77</v>
      </c>
      <c r="B87" s="190">
        <v>199</v>
      </c>
      <c r="C87" s="184" t="s">
        <v>348</v>
      </c>
      <c r="D87" s="153" t="s">
        <v>350</v>
      </c>
      <c r="E87" s="152"/>
      <c r="F87" s="5"/>
      <c r="G87" s="148"/>
    </row>
    <row r="88" spans="1:7" s="25" customFormat="1" x14ac:dyDescent="0.2">
      <c r="A88" s="141">
        <v>78</v>
      </c>
      <c r="B88" s="189">
        <v>239</v>
      </c>
      <c r="C88" s="151" t="s">
        <v>151</v>
      </c>
      <c r="D88" s="153" t="s">
        <v>152</v>
      </c>
      <c r="E88" s="152"/>
      <c r="F88" s="5"/>
      <c r="G88" s="148"/>
    </row>
    <row r="89" spans="1:7" s="25" customFormat="1" x14ac:dyDescent="0.2">
      <c r="A89" s="141">
        <v>79</v>
      </c>
      <c r="B89" s="189">
        <v>239</v>
      </c>
      <c r="C89" s="151" t="s">
        <v>151</v>
      </c>
      <c r="D89" s="153" t="s">
        <v>354</v>
      </c>
      <c r="E89" s="152"/>
      <c r="F89" s="5"/>
      <c r="G89" s="148"/>
    </row>
    <row r="90" spans="1:7" s="25" customFormat="1" x14ac:dyDescent="0.2">
      <c r="A90" s="141">
        <v>80</v>
      </c>
      <c r="B90" s="189">
        <v>409</v>
      </c>
      <c r="C90" s="151" t="s">
        <v>254</v>
      </c>
      <c r="D90" s="153" t="s">
        <v>156</v>
      </c>
      <c r="E90" s="152"/>
      <c r="F90" s="5"/>
      <c r="G90" s="148"/>
    </row>
    <row r="91" spans="1:7" s="25" customFormat="1" x14ac:dyDescent="0.2">
      <c r="A91" s="141">
        <v>81</v>
      </c>
      <c r="B91" s="189">
        <v>409</v>
      </c>
      <c r="C91" s="151" t="s">
        <v>254</v>
      </c>
      <c r="D91" s="153" t="s">
        <v>357</v>
      </c>
      <c r="E91" s="152"/>
      <c r="F91" s="5"/>
      <c r="G91" s="148"/>
    </row>
    <row r="92" spans="1:7" s="25" customFormat="1" x14ac:dyDescent="0.2">
      <c r="A92" s="141">
        <v>82</v>
      </c>
      <c r="B92" s="189">
        <v>409</v>
      </c>
      <c r="C92" s="151" t="s">
        <v>254</v>
      </c>
      <c r="D92" s="153" t="s">
        <v>358</v>
      </c>
      <c r="E92" s="152"/>
      <c r="F92" s="5"/>
      <c r="G92" s="148"/>
    </row>
    <row r="93" spans="1:7" s="25" customFormat="1" x14ac:dyDescent="0.2">
      <c r="A93" s="141">
        <v>83</v>
      </c>
      <c r="B93" s="186">
        <v>409</v>
      </c>
      <c r="C93" s="151" t="s">
        <v>254</v>
      </c>
      <c r="D93" s="153" t="s">
        <v>360</v>
      </c>
      <c r="E93" s="152"/>
      <c r="F93" s="5"/>
      <c r="G93" s="148"/>
    </row>
    <row r="94" spans="1:7" s="25" customFormat="1" x14ac:dyDescent="0.2">
      <c r="A94" s="141">
        <v>84</v>
      </c>
      <c r="B94" s="186">
        <v>419</v>
      </c>
      <c r="C94" s="151" t="s">
        <v>161</v>
      </c>
      <c r="D94" s="153" t="s">
        <v>362</v>
      </c>
      <c r="E94" s="152"/>
      <c r="F94" s="5"/>
      <c r="G94" s="148"/>
    </row>
    <row r="95" spans="1:7" s="25" customFormat="1" x14ac:dyDescent="0.2">
      <c r="A95" s="141">
        <v>85</v>
      </c>
      <c r="B95" s="186">
        <v>419</v>
      </c>
      <c r="C95" s="151" t="s">
        <v>161</v>
      </c>
      <c r="D95" s="153" t="s">
        <v>162</v>
      </c>
      <c r="E95" s="152"/>
      <c r="F95" s="5"/>
      <c r="G95" s="148"/>
    </row>
    <row r="96" spans="1:7" s="25" customFormat="1" x14ac:dyDescent="0.2">
      <c r="A96" s="141">
        <v>86</v>
      </c>
      <c r="B96" s="191">
        <v>419</v>
      </c>
      <c r="C96" s="164" t="s">
        <v>161</v>
      </c>
      <c r="D96" s="153" t="s">
        <v>365</v>
      </c>
      <c r="E96" s="152"/>
      <c r="F96" s="5"/>
      <c r="G96" s="148"/>
    </row>
    <row r="97" spans="1:7" s="25" customFormat="1" x14ac:dyDescent="0.2">
      <c r="A97" s="141">
        <v>87</v>
      </c>
      <c r="B97" s="186">
        <v>501</v>
      </c>
      <c r="C97" s="151" t="s">
        <v>267</v>
      </c>
      <c r="D97" s="153" t="s">
        <v>167</v>
      </c>
      <c r="E97" s="152"/>
      <c r="F97" s="5"/>
      <c r="G97" s="148"/>
    </row>
    <row r="98" spans="1:7" s="25" customFormat="1" x14ac:dyDescent="0.2">
      <c r="A98" s="141">
        <v>88</v>
      </c>
      <c r="B98" s="186">
        <v>501</v>
      </c>
      <c r="C98" s="151" t="s">
        <v>267</v>
      </c>
      <c r="D98" s="153" t="s">
        <v>164</v>
      </c>
      <c r="E98" s="152"/>
      <c r="F98" s="5"/>
      <c r="G98" s="148"/>
    </row>
    <row r="99" spans="1:7" s="25" customFormat="1" x14ac:dyDescent="0.2">
      <c r="A99" s="141">
        <v>89</v>
      </c>
      <c r="B99" s="186">
        <v>501</v>
      </c>
      <c r="C99" s="151" t="s">
        <v>267</v>
      </c>
      <c r="D99" s="153" t="s">
        <v>165</v>
      </c>
      <c r="E99" s="152"/>
      <c r="F99" s="5"/>
      <c r="G99" s="148"/>
    </row>
    <row r="100" spans="1:7" s="25" customFormat="1" x14ac:dyDescent="0.2">
      <c r="A100" s="141">
        <v>90</v>
      </c>
      <c r="B100" s="186">
        <v>501</v>
      </c>
      <c r="C100" s="151" t="s">
        <v>267</v>
      </c>
      <c r="D100" s="153" t="s">
        <v>168</v>
      </c>
      <c r="E100" s="152"/>
      <c r="F100" s="5"/>
      <c r="G100" s="148"/>
    </row>
    <row r="101" spans="1:7" x14ac:dyDescent="0.2">
      <c r="A101" s="141">
        <v>91</v>
      </c>
      <c r="B101" s="186">
        <v>501</v>
      </c>
      <c r="C101" s="151" t="s">
        <v>267</v>
      </c>
      <c r="D101" s="153" t="s">
        <v>166</v>
      </c>
      <c r="E101" s="152"/>
      <c r="F101" s="5"/>
      <c r="G101" s="148"/>
    </row>
    <row r="102" spans="1:7" x14ac:dyDescent="0.2">
      <c r="A102" s="141">
        <v>92</v>
      </c>
      <c r="B102" s="186">
        <v>502</v>
      </c>
      <c r="C102" s="151" t="s">
        <v>371</v>
      </c>
      <c r="D102" s="153" t="s">
        <v>172</v>
      </c>
      <c r="E102" s="157"/>
      <c r="F102" s="5"/>
      <c r="G102" s="148"/>
    </row>
    <row r="103" spans="1:7" x14ac:dyDescent="0.2">
      <c r="A103" s="141">
        <v>93</v>
      </c>
      <c r="B103" s="186">
        <v>502</v>
      </c>
      <c r="C103" s="151" t="s">
        <v>372</v>
      </c>
      <c r="D103" s="165" t="s">
        <v>171</v>
      </c>
      <c r="E103" s="152"/>
      <c r="F103" s="5"/>
      <c r="G103" s="148"/>
    </row>
    <row r="104" spans="1:7" x14ac:dyDescent="0.2">
      <c r="A104" s="141">
        <v>94</v>
      </c>
      <c r="B104" s="186">
        <v>502</v>
      </c>
      <c r="C104" s="151" t="s">
        <v>270</v>
      </c>
      <c r="D104" s="165" t="s">
        <v>169</v>
      </c>
      <c r="E104" s="152"/>
      <c r="F104" s="5"/>
      <c r="G104" s="148"/>
    </row>
    <row r="105" spans="1:7" x14ac:dyDescent="0.2">
      <c r="A105" s="141">
        <v>95</v>
      </c>
      <c r="B105" s="188">
        <v>601</v>
      </c>
      <c r="C105" s="158" t="s">
        <v>173</v>
      </c>
      <c r="D105" s="159" t="s">
        <v>174</v>
      </c>
      <c r="E105" s="152"/>
      <c r="F105" s="5"/>
      <c r="G105" s="148"/>
    </row>
    <row r="106" spans="1:7" x14ac:dyDescent="0.2">
      <c r="A106" s="141">
        <v>96</v>
      </c>
      <c r="B106" s="186">
        <v>601</v>
      </c>
      <c r="C106" s="158" t="s">
        <v>173</v>
      </c>
      <c r="D106" s="153" t="s">
        <v>376</v>
      </c>
      <c r="E106" s="152"/>
      <c r="F106" s="5"/>
      <c r="G106" s="148"/>
    </row>
    <row r="107" spans="1:7" x14ac:dyDescent="0.2">
      <c r="A107" s="141">
        <v>97</v>
      </c>
      <c r="B107" s="186">
        <v>601</v>
      </c>
      <c r="C107" s="158" t="s">
        <v>173</v>
      </c>
      <c r="D107" s="153" t="s">
        <v>175</v>
      </c>
      <c r="E107" s="152"/>
      <c r="F107" s="5"/>
      <c r="G107" s="148"/>
    </row>
    <row r="108" spans="1:7" x14ac:dyDescent="0.2">
      <c r="A108" s="141">
        <v>98</v>
      </c>
      <c r="B108" s="186">
        <v>806</v>
      </c>
      <c r="C108" s="151" t="s">
        <v>377</v>
      </c>
      <c r="D108" s="154" t="s">
        <v>378</v>
      </c>
      <c r="E108" s="152"/>
      <c r="F108" s="5"/>
      <c r="G108" s="148"/>
    </row>
    <row r="109" spans="1:7" x14ac:dyDescent="0.2">
      <c r="A109" s="141">
        <v>99</v>
      </c>
      <c r="B109" s="186">
        <v>806</v>
      </c>
      <c r="C109" s="151" t="s">
        <v>377</v>
      </c>
      <c r="D109" s="154" t="s">
        <v>381</v>
      </c>
      <c r="E109" s="152"/>
      <c r="F109" s="5"/>
      <c r="G109" s="148"/>
    </row>
    <row r="110" spans="1:7" x14ac:dyDescent="0.2">
      <c r="A110" s="141">
        <v>100</v>
      </c>
      <c r="B110" s="186">
        <v>904</v>
      </c>
      <c r="C110" s="151" t="s">
        <v>178</v>
      </c>
      <c r="D110" s="166" t="s">
        <v>179</v>
      </c>
      <c r="E110" s="152"/>
      <c r="F110" s="5"/>
      <c r="G110" s="148"/>
    </row>
    <row r="111" spans="1:7" x14ac:dyDescent="0.2">
      <c r="A111" s="141">
        <v>101</v>
      </c>
      <c r="B111" s="189">
        <v>904</v>
      </c>
      <c r="C111" s="151" t="s">
        <v>178</v>
      </c>
      <c r="D111" s="153" t="s">
        <v>384</v>
      </c>
      <c r="E111" s="152"/>
      <c r="F111" s="5"/>
      <c r="G111" s="148"/>
    </row>
    <row r="112" spans="1:7" x14ac:dyDescent="0.2">
      <c r="A112" s="141">
        <v>102</v>
      </c>
      <c r="B112" s="186">
        <v>913</v>
      </c>
      <c r="C112" s="151" t="s">
        <v>180</v>
      </c>
      <c r="D112" s="167" t="s">
        <v>182</v>
      </c>
      <c r="E112" s="152"/>
      <c r="F112" s="5"/>
      <c r="G112" s="148"/>
    </row>
    <row r="113" spans="1:7" x14ac:dyDescent="0.2">
      <c r="A113" s="141">
        <v>103</v>
      </c>
      <c r="B113" s="186">
        <v>914</v>
      </c>
      <c r="C113" s="151" t="s">
        <v>183</v>
      </c>
      <c r="D113" s="167" t="s">
        <v>386</v>
      </c>
      <c r="E113" s="152"/>
      <c r="F113" s="5"/>
      <c r="G113" s="148"/>
    </row>
    <row r="114" spans="1:7" x14ac:dyDescent="0.2">
      <c r="A114" s="141">
        <v>104</v>
      </c>
      <c r="B114" s="186">
        <v>914</v>
      </c>
      <c r="C114" s="151" t="s">
        <v>183</v>
      </c>
      <c r="D114" s="167" t="s">
        <v>389</v>
      </c>
      <c r="E114" s="152"/>
      <c r="F114" s="5"/>
      <c r="G114" s="148"/>
    </row>
    <row r="115" spans="1:7" x14ac:dyDescent="0.2">
      <c r="A115" s="141">
        <v>105</v>
      </c>
      <c r="B115" s="186">
        <v>914</v>
      </c>
      <c r="C115" s="151" t="s">
        <v>183</v>
      </c>
      <c r="D115" s="168" t="s">
        <v>184</v>
      </c>
      <c r="E115" s="152"/>
      <c r="F115" s="5"/>
      <c r="G115" s="148"/>
    </row>
    <row r="116" spans="1:7" x14ac:dyDescent="0.2">
      <c r="A116" s="141">
        <v>106</v>
      </c>
      <c r="B116" s="192">
        <v>922</v>
      </c>
      <c r="C116" s="196" t="s">
        <v>185</v>
      </c>
      <c r="D116" s="167" t="s">
        <v>391</v>
      </c>
      <c r="E116" s="171"/>
      <c r="F116" s="5"/>
      <c r="G116" s="148"/>
    </row>
    <row r="117" spans="1:7" x14ac:dyDescent="0.2">
      <c r="A117" s="141">
        <v>107</v>
      </c>
      <c r="B117" s="193">
        <v>922</v>
      </c>
      <c r="C117" s="197" t="s">
        <v>185</v>
      </c>
      <c r="D117" s="177" t="s">
        <v>187</v>
      </c>
      <c r="E117" s="176"/>
      <c r="F117" s="5"/>
      <c r="G117" s="148"/>
    </row>
    <row r="118" spans="1:7" x14ac:dyDescent="0.2">
      <c r="A118" s="141">
        <v>108</v>
      </c>
      <c r="B118" s="194">
        <v>922</v>
      </c>
      <c r="C118" s="198" t="s">
        <v>185</v>
      </c>
      <c r="D118" s="180" t="s">
        <v>188</v>
      </c>
      <c r="E118" s="176"/>
      <c r="F118" s="5"/>
      <c r="G118" s="148"/>
    </row>
    <row r="119" spans="1:7" x14ac:dyDescent="0.2">
      <c r="A119" s="141">
        <v>109</v>
      </c>
      <c r="B119" s="195">
        <v>926</v>
      </c>
      <c r="C119" s="199" t="s">
        <v>189</v>
      </c>
      <c r="D119" s="167" t="s">
        <v>190</v>
      </c>
      <c r="E119" s="171"/>
      <c r="F119" s="5"/>
      <c r="G119" s="148"/>
    </row>
  </sheetData>
  <sheetProtection password="CBA4" sheet="1" objects="1" scenarios="1" selectLockedCells="1"/>
  <pageMargins left="0.78749999999999998" right="0.78749999999999998" top="0.98402777777777795" bottom="0.9840277777777779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zoomScaleNormal="100" workbookViewId="0">
      <selection activeCell="B11" sqref="B11"/>
    </sheetView>
  </sheetViews>
  <sheetFormatPr defaultColWidth="9.140625" defaultRowHeight="12.75" x14ac:dyDescent="0.2"/>
  <cols>
    <col min="1" max="1" width="7.28515625" style="26" customWidth="1"/>
    <col min="2" max="2" width="24" style="26" customWidth="1"/>
    <col min="3" max="3" width="57.140625" style="26" customWidth="1"/>
    <col min="4" max="11" width="8.5703125" style="26" customWidth="1"/>
    <col min="12" max="16384" width="9.140625" style="26"/>
  </cols>
  <sheetData>
    <row r="1" spans="1:16" s="25" customFormat="1" ht="54" customHeight="1" x14ac:dyDescent="0.2">
      <c r="A1" s="47">
        <v>2025</v>
      </c>
      <c r="B1" s="48" t="str">
        <f>'Seznam dotací'!$B$8</f>
        <v>RČ</v>
      </c>
      <c r="C1" s="49">
        <f>'Seznam dotací'!$A$8</f>
        <v>0</v>
      </c>
      <c r="D1" s="30"/>
      <c r="E1" s="30"/>
      <c r="F1" s="30"/>
    </row>
    <row r="2" spans="1:16" ht="18" customHeight="1" x14ac:dyDescent="0.2">
      <c r="A2" s="217" t="s">
        <v>19</v>
      </c>
      <c r="B2" s="217"/>
      <c r="C2" s="217"/>
      <c r="D2" s="50"/>
      <c r="E2" s="50"/>
    </row>
    <row r="3" spans="1:16" s="25" customFormat="1" ht="36.75" customHeight="1" x14ac:dyDescent="0.2">
      <c r="A3" s="216" t="s">
        <v>20</v>
      </c>
      <c r="B3" s="216"/>
      <c r="C3" s="51" t="str">
        <f>VLOOKUP($C$1,data!$A$1:$H$118,3,FALSE())</f>
        <v>žadatel</v>
      </c>
      <c r="D3" s="52"/>
      <c r="E3" s="52"/>
    </row>
    <row r="4" spans="1:16" s="25" customFormat="1" ht="21.75" customHeight="1" x14ac:dyDescent="0.2">
      <c r="A4" s="216" t="s">
        <v>21</v>
      </c>
      <c r="B4" s="216"/>
      <c r="C4" s="53" t="str">
        <f>VLOOKUP($C$1,data!$A$1:$H$118,4,FALSE())</f>
        <v>projekt</v>
      </c>
      <c r="D4" s="52"/>
      <c r="E4" s="52"/>
    </row>
    <row r="5" spans="1:16" s="25" customFormat="1" ht="21.75" customHeight="1" x14ac:dyDescent="0.2">
      <c r="A5" s="216" t="s">
        <v>22</v>
      </c>
      <c r="B5" s="216"/>
      <c r="C5" s="54" t="str">
        <f>VLOOKUP($C$1,data!$A$1:$H$118,6,FALSE())</f>
        <v>častka celkem</v>
      </c>
      <c r="D5" s="52"/>
      <c r="E5" s="52"/>
    </row>
    <row r="6" spans="1:16" s="25" customFormat="1" ht="18" customHeight="1" x14ac:dyDescent="0.2">
      <c r="A6" s="219" t="s">
        <v>23</v>
      </c>
      <c r="B6" s="219"/>
      <c r="C6" s="219"/>
      <c r="D6" s="52"/>
      <c r="E6" s="52"/>
    </row>
    <row r="7" spans="1:16" s="25" customFormat="1" ht="23.25" customHeight="1" x14ac:dyDescent="0.2">
      <c r="A7" s="215" t="str">
        <f>VLOOKUP($C$1,data!$A$1:$H$118,7,FALSE())</f>
        <v>použití I</v>
      </c>
      <c r="B7" s="215"/>
      <c r="C7" s="215"/>
      <c r="D7" s="52"/>
      <c r="E7" s="52"/>
    </row>
    <row r="8" spans="1:16" s="25" customFormat="1" ht="21" customHeight="1" x14ac:dyDescent="0.2">
      <c r="A8" s="216" t="s">
        <v>24</v>
      </c>
      <c r="B8" s="216"/>
      <c r="C8" s="55" t="str">
        <f>VLOOKUP($C$1,data!$A$1:$H$118,8,FALSE())</f>
        <v xml:space="preserve">termín vyúčtování </v>
      </c>
      <c r="D8" s="52"/>
      <c r="E8" s="52"/>
    </row>
    <row r="9" spans="1:16" ht="27.75" customHeight="1" x14ac:dyDescent="0.2">
      <c r="A9" s="217" t="s">
        <v>25</v>
      </c>
      <c r="B9" s="217"/>
      <c r="C9" s="217"/>
      <c r="D9" s="50"/>
      <c r="E9" s="50"/>
    </row>
    <row r="10" spans="1:16" ht="20.25" customHeight="1" x14ac:dyDescent="0.2">
      <c r="A10" s="56" t="s">
        <v>26</v>
      </c>
      <c r="B10" s="57" t="s">
        <v>27</v>
      </c>
      <c r="C10" s="58" t="s">
        <v>28</v>
      </c>
      <c r="D10" s="50"/>
      <c r="E10" s="50"/>
    </row>
    <row r="11" spans="1:16" ht="18" customHeight="1" x14ac:dyDescent="0.2">
      <c r="A11" s="59">
        <v>1</v>
      </c>
      <c r="B11" s="60"/>
      <c r="C11" s="61"/>
      <c r="D11" s="62" t="s">
        <v>29</v>
      </c>
      <c r="E11" s="63"/>
      <c r="F11" s="64"/>
      <c r="G11" s="64"/>
      <c r="H11" s="64"/>
      <c r="I11" s="64"/>
      <c r="J11" s="64"/>
      <c r="K11" s="64"/>
      <c r="L11" s="64"/>
      <c r="M11" s="64"/>
      <c r="N11" s="64"/>
      <c r="O11" s="64"/>
      <c r="P11" s="64"/>
    </row>
    <row r="12" spans="1:16" ht="18" customHeight="1" x14ac:dyDescent="0.2">
      <c r="A12" s="59">
        <v>2</v>
      </c>
      <c r="B12" s="60"/>
      <c r="C12" s="61"/>
      <c r="D12" s="62" t="s">
        <v>30</v>
      </c>
      <c r="E12" s="63"/>
      <c r="F12" s="64"/>
      <c r="G12" s="64"/>
      <c r="H12" s="64"/>
      <c r="I12" s="64"/>
      <c r="J12" s="64"/>
      <c r="K12" s="64"/>
      <c r="L12" s="64"/>
      <c r="M12" s="64"/>
      <c r="N12" s="64"/>
      <c r="O12" s="64"/>
      <c r="P12" s="64"/>
    </row>
    <row r="13" spans="1:16" ht="18" customHeight="1" x14ac:dyDescent="0.2">
      <c r="A13" s="59">
        <v>3</v>
      </c>
      <c r="B13" s="60"/>
      <c r="C13" s="61"/>
      <c r="D13" s="62" t="s">
        <v>31</v>
      </c>
      <c r="E13" s="63"/>
      <c r="F13" s="64"/>
      <c r="G13" s="64"/>
      <c r="H13" s="64"/>
      <c r="I13" s="64"/>
      <c r="J13" s="64"/>
      <c r="K13" s="64"/>
      <c r="L13" s="64"/>
      <c r="M13" s="64"/>
      <c r="N13" s="64"/>
      <c r="O13" s="64"/>
      <c r="P13" s="64"/>
    </row>
    <row r="14" spans="1:16" ht="18" customHeight="1" x14ac:dyDescent="0.2">
      <c r="A14" s="59">
        <v>4</v>
      </c>
      <c r="B14" s="60"/>
      <c r="C14" s="60"/>
      <c r="D14" s="50"/>
      <c r="E14" s="50"/>
    </row>
    <row r="15" spans="1:16" ht="18" customHeight="1" x14ac:dyDescent="0.2">
      <c r="A15" s="59">
        <v>5</v>
      </c>
      <c r="B15" s="60"/>
      <c r="C15" s="61"/>
      <c r="D15" s="50"/>
      <c r="E15" s="50"/>
    </row>
    <row r="16" spans="1:16" ht="18" customHeight="1" x14ac:dyDescent="0.2">
      <c r="A16" s="59">
        <v>6</v>
      </c>
      <c r="B16" s="60"/>
      <c r="C16" s="61"/>
      <c r="D16" s="50"/>
      <c r="E16" s="50"/>
    </row>
    <row r="17" spans="1:5" ht="18" customHeight="1" x14ac:dyDescent="0.2">
      <c r="A17" s="59">
        <v>7</v>
      </c>
      <c r="B17" s="60"/>
      <c r="C17" s="61"/>
      <c r="D17" s="50"/>
      <c r="E17" s="50"/>
    </row>
    <row r="18" spans="1:5" ht="18" customHeight="1" x14ac:dyDescent="0.2">
      <c r="A18" s="59">
        <v>8</v>
      </c>
      <c r="B18" s="60"/>
      <c r="C18" s="61"/>
      <c r="D18" s="50"/>
      <c r="E18" s="50"/>
    </row>
    <row r="19" spans="1:5" ht="18" customHeight="1" x14ac:dyDescent="0.2">
      <c r="A19" s="59">
        <v>9</v>
      </c>
      <c r="B19" s="60"/>
      <c r="C19" s="61"/>
      <c r="D19" s="50"/>
      <c r="E19" s="50"/>
    </row>
    <row r="20" spans="1:5" ht="18" customHeight="1" x14ac:dyDescent="0.2">
      <c r="A20" s="59">
        <v>10</v>
      </c>
      <c r="B20" s="60"/>
      <c r="C20" s="61"/>
      <c r="D20" s="50"/>
      <c r="E20" s="50"/>
    </row>
    <row r="21" spans="1:5" ht="18" customHeight="1" x14ac:dyDescent="0.2">
      <c r="A21" s="59">
        <v>11</v>
      </c>
      <c r="B21" s="60"/>
      <c r="C21" s="61"/>
      <c r="D21" s="50"/>
      <c r="E21" s="50"/>
    </row>
    <row r="22" spans="1:5" ht="18" customHeight="1" x14ac:dyDescent="0.2">
      <c r="A22" s="59">
        <v>12</v>
      </c>
      <c r="B22" s="60"/>
      <c r="C22" s="61"/>
      <c r="D22" s="50"/>
      <c r="E22" s="50"/>
    </row>
    <row r="23" spans="1:5" ht="18" customHeight="1" x14ac:dyDescent="0.2">
      <c r="A23" s="59">
        <v>13</v>
      </c>
      <c r="B23" s="60"/>
      <c r="C23" s="61"/>
      <c r="D23" s="50"/>
      <c r="E23" s="50"/>
    </row>
    <row r="24" spans="1:5" ht="18" customHeight="1" x14ac:dyDescent="0.2">
      <c r="A24" s="59">
        <v>14</v>
      </c>
      <c r="B24" s="60"/>
      <c r="C24" s="61"/>
      <c r="D24" s="50"/>
      <c r="E24" s="50"/>
    </row>
    <row r="25" spans="1:5" ht="27.75" customHeight="1" x14ac:dyDescent="0.2">
      <c r="B25" s="65">
        <f>SUM(B11:B24)</f>
        <v>0</v>
      </c>
      <c r="C25" s="66" t="s">
        <v>32</v>
      </c>
      <c r="D25" s="50"/>
      <c r="E25" s="50"/>
    </row>
    <row r="26" spans="1:5" ht="19.5" customHeight="1" x14ac:dyDescent="0.2">
      <c r="B26" s="67">
        <v>0</v>
      </c>
      <c r="C26" s="66" t="s">
        <v>33</v>
      </c>
      <c r="D26" s="68" t="s">
        <v>34</v>
      </c>
      <c r="E26" s="50"/>
    </row>
    <row r="27" spans="1:5" ht="19.5" customHeight="1" x14ac:dyDescent="0.2">
      <c r="B27" s="67"/>
      <c r="C27" s="69" t="s">
        <v>35</v>
      </c>
      <c r="D27" s="70" t="s">
        <v>36</v>
      </c>
    </row>
    <row r="28" spans="1:5" ht="19.5" customHeight="1" x14ac:dyDescent="0.2">
      <c r="A28" s="70" t="s">
        <v>37</v>
      </c>
      <c r="B28" s="71"/>
      <c r="C28" s="72"/>
      <c r="D28" s="70" t="s">
        <v>38</v>
      </c>
    </row>
    <row r="29" spans="1:5" ht="15.75" customHeight="1" x14ac:dyDescent="0.2">
      <c r="A29" s="70" t="s">
        <v>39</v>
      </c>
      <c r="B29" s="71"/>
      <c r="C29" s="69"/>
    </row>
    <row r="30" spans="1:5" ht="15.75" customHeight="1" x14ac:dyDescent="0.2">
      <c r="A30" s="70" t="s">
        <v>40</v>
      </c>
      <c r="B30" s="71"/>
      <c r="C30" s="69"/>
    </row>
    <row r="31" spans="1:5" ht="15.75" customHeight="1" x14ac:dyDescent="0.2">
      <c r="A31" s="70" t="s">
        <v>41</v>
      </c>
      <c r="B31" s="71"/>
      <c r="C31" s="69"/>
    </row>
    <row r="32" spans="1:5" ht="19.5" customHeight="1" x14ac:dyDescent="0.2">
      <c r="A32" s="218" t="s">
        <v>42</v>
      </c>
      <c r="B32" s="218"/>
      <c r="C32" s="218"/>
    </row>
    <row r="33" spans="1:3" ht="15" customHeight="1" x14ac:dyDescent="0.2">
      <c r="A33" s="213" t="s">
        <v>43</v>
      </c>
      <c r="B33" s="213"/>
      <c r="C33" s="213"/>
    </row>
    <row r="34" spans="1:3" ht="14.25" customHeight="1" x14ac:dyDescent="0.2">
      <c r="A34" s="213" t="s">
        <v>44</v>
      </c>
      <c r="B34" s="213"/>
      <c r="C34" s="213"/>
    </row>
    <row r="35" spans="1:3" ht="13.5" customHeight="1" x14ac:dyDescent="0.2">
      <c r="A35" s="73"/>
      <c r="B35" s="73"/>
      <c r="C35" s="73"/>
    </row>
    <row r="36" spans="1:3" ht="17.25" customHeight="1" x14ac:dyDescent="0.2">
      <c r="A36" s="70" t="s">
        <v>45</v>
      </c>
      <c r="C36" s="74"/>
    </row>
    <row r="37" spans="1:3" ht="34.5" customHeight="1" x14ac:dyDescent="0.2">
      <c r="A37" s="214" t="s">
        <v>46</v>
      </c>
      <c r="B37" s="214"/>
      <c r="C37" s="75"/>
    </row>
    <row r="38" spans="1:3" x14ac:dyDescent="0.2">
      <c r="A38" s="76"/>
      <c r="B38" s="77"/>
      <c r="C38" s="77"/>
    </row>
    <row r="39" spans="1:3" x14ac:dyDescent="0.2">
      <c r="A39" s="78" t="s">
        <v>47</v>
      </c>
      <c r="B39" s="25"/>
      <c r="C39" s="25"/>
    </row>
    <row r="40" spans="1:3" x14ac:dyDescent="0.2">
      <c r="A40" s="79" t="s">
        <v>48</v>
      </c>
    </row>
  </sheetData>
  <sheetProtection password="CBA4" sheet="1" objects="1" scenarios="1" selectLockedCells="1"/>
  <mergeCells count="12">
    <mergeCell ref="A2:C2"/>
    <mergeCell ref="A3:B3"/>
    <mergeCell ref="A4:B4"/>
    <mergeCell ref="A5:B5"/>
    <mergeCell ref="A6:C6"/>
    <mergeCell ref="A34:C34"/>
    <mergeCell ref="A37:B37"/>
    <mergeCell ref="A7:C7"/>
    <mergeCell ref="A8:B8"/>
    <mergeCell ref="A9:C9"/>
    <mergeCell ref="A32:C32"/>
    <mergeCell ref="A33:C33"/>
  </mergeCells>
  <pageMargins left="0.94027777777777799" right="0.37013888888888902" top="0.4" bottom="0.17013888888888901" header="0.511811023622047" footer="0.51181102362204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zoomScaleNormal="100" workbookViewId="0">
      <selection activeCell="B16" sqref="B16"/>
    </sheetView>
  </sheetViews>
  <sheetFormatPr defaultColWidth="9.140625" defaultRowHeight="12.75" x14ac:dyDescent="0.2"/>
  <cols>
    <col min="1" max="1" width="7.28515625" style="26" customWidth="1"/>
    <col min="2" max="2" width="22.85546875" style="26" customWidth="1"/>
    <col min="3" max="3" width="57.140625" style="26" customWidth="1"/>
    <col min="4" max="4" width="29" style="26" customWidth="1"/>
    <col min="5" max="5" width="3" style="26" hidden="1" customWidth="1"/>
    <col min="6" max="6" width="4" style="26" hidden="1" customWidth="1"/>
    <col min="7" max="22" width="11.5703125" style="26" hidden="1" customWidth="1"/>
    <col min="23" max="16384" width="9.140625" style="26"/>
  </cols>
  <sheetData>
    <row r="1" spans="1:8" s="25" customFormat="1" ht="54" customHeight="1" x14ac:dyDescent="0.2">
      <c r="A1" s="47">
        <v>2025</v>
      </c>
      <c r="B1" s="48" t="str">
        <f>'Seznam dotací'!$B$8</f>
        <v>RČ</v>
      </c>
      <c r="C1" s="49">
        <f>'Seznam dotací'!$A$8</f>
        <v>0</v>
      </c>
      <c r="D1" s="30"/>
      <c r="E1" s="30"/>
      <c r="F1" s="30"/>
    </row>
    <row r="2" spans="1:8" ht="39.75" customHeight="1" x14ac:dyDescent="0.2">
      <c r="A2" s="220" t="s">
        <v>49</v>
      </c>
      <c r="B2" s="220"/>
      <c r="C2" s="220"/>
      <c r="D2" s="50"/>
      <c r="E2" s="50"/>
    </row>
    <row r="3" spans="1:8" s="25" customFormat="1" ht="36.75" customHeight="1" x14ac:dyDescent="0.2">
      <c r="A3" s="216" t="s">
        <v>20</v>
      </c>
      <c r="B3" s="216"/>
      <c r="C3" s="51" t="str">
        <f>VLOOKUP($C$1,data!$A$1:$H$118,3,FALSE())</f>
        <v>žadatel</v>
      </c>
      <c r="D3" s="52"/>
      <c r="E3" s="52">
        <v>1</v>
      </c>
      <c r="F3" s="25">
        <v>101</v>
      </c>
      <c r="G3" s="25" t="s">
        <v>50</v>
      </c>
      <c r="H3" s="25" t="s">
        <v>51</v>
      </c>
    </row>
    <row r="4" spans="1:8" s="25" customFormat="1" ht="21.75" customHeight="1" x14ac:dyDescent="0.2">
      <c r="A4" s="216" t="s">
        <v>52</v>
      </c>
      <c r="B4" s="216"/>
      <c r="C4" s="53" t="str">
        <f>VLOOKUP($C$1,data!$A$1:$H$118,4,FALSE())</f>
        <v>projekt</v>
      </c>
      <c r="D4" s="52"/>
      <c r="E4" s="52">
        <v>2</v>
      </c>
      <c r="F4" s="25">
        <v>109</v>
      </c>
      <c r="G4" s="25" t="s">
        <v>53</v>
      </c>
      <c r="H4" s="25" t="s">
        <v>54</v>
      </c>
    </row>
    <row r="5" spans="1:8" s="25" customFormat="1" ht="21.75" customHeight="1" x14ac:dyDescent="0.2">
      <c r="A5" s="216" t="s">
        <v>22</v>
      </c>
      <c r="B5" s="216"/>
      <c r="C5" s="54" t="str">
        <f>VLOOKUP($C$1,data!$A$1:$H$118,6,FALSE())</f>
        <v>častka celkem</v>
      </c>
      <c r="D5" s="52"/>
      <c r="E5" s="52">
        <v>4</v>
      </c>
      <c r="F5" s="25">
        <v>112</v>
      </c>
      <c r="G5" s="25" t="s">
        <v>55</v>
      </c>
      <c r="H5" s="25" t="s">
        <v>9</v>
      </c>
    </row>
    <row r="6" spans="1:8" s="25" customFormat="1" ht="12.75" customHeight="1" x14ac:dyDescent="0.2">
      <c r="A6" s="219" t="s">
        <v>23</v>
      </c>
      <c r="B6" s="219"/>
      <c r="C6" s="219"/>
      <c r="D6" s="52"/>
      <c r="E6" s="52">
        <v>5</v>
      </c>
      <c r="F6" s="25">
        <v>113</v>
      </c>
      <c r="G6" s="25" t="s">
        <v>56</v>
      </c>
      <c r="H6" s="25" t="s">
        <v>57</v>
      </c>
    </row>
    <row r="7" spans="1:8" s="25" customFormat="1" ht="28.5" customHeight="1" x14ac:dyDescent="0.2">
      <c r="A7" s="215" t="str">
        <f>VLOOKUP($C$1,data!$A$1:$H$118,7,FALSE())</f>
        <v>použití I</v>
      </c>
      <c r="B7" s="215"/>
      <c r="C7" s="215"/>
      <c r="D7" s="52"/>
      <c r="E7" s="52">
        <v>6</v>
      </c>
      <c r="F7" s="25">
        <v>118</v>
      </c>
      <c r="G7" s="25" t="s">
        <v>58</v>
      </c>
      <c r="H7" s="25" t="s">
        <v>10</v>
      </c>
    </row>
    <row r="8" spans="1:8" s="25" customFormat="1" ht="16.5" customHeight="1" x14ac:dyDescent="0.2">
      <c r="A8" s="216" t="s">
        <v>24</v>
      </c>
      <c r="B8" s="216"/>
      <c r="C8" s="55" t="str">
        <f>VLOOKUP($C$1,data!$A$1:$H$118,8,FALSE())</f>
        <v xml:space="preserve">termín vyúčtování </v>
      </c>
      <c r="D8" s="52"/>
      <c r="E8" s="52">
        <v>8</v>
      </c>
      <c r="F8" s="25">
        <v>125</v>
      </c>
      <c r="G8" s="25" t="s">
        <v>59</v>
      </c>
      <c r="H8" s="25" t="s">
        <v>8</v>
      </c>
    </row>
    <row r="9" spans="1:8" s="25" customFormat="1" ht="16.5" customHeight="1" x14ac:dyDescent="0.2">
      <c r="A9" s="80"/>
      <c r="B9" s="80"/>
      <c r="C9" s="81"/>
      <c r="D9" s="52"/>
      <c r="E9" s="52"/>
    </row>
    <row r="10" spans="1:8" ht="18" customHeight="1" x14ac:dyDescent="0.2">
      <c r="A10" s="217" t="s">
        <v>60</v>
      </c>
      <c r="B10" s="217"/>
      <c r="C10" s="217"/>
      <c r="D10" s="50"/>
      <c r="E10" s="50">
        <v>9</v>
      </c>
      <c r="F10" s="26">
        <v>133</v>
      </c>
      <c r="G10" s="26" t="s">
        <v>61</v>
      </c>
      <c r="H10" s="26" t="s">
        <v>62</v>
      </c>
    </row>
    <row r="11" spans="1:8" ht="34.5" customHeight="1" x14ac:dyDescent="0.2">
      <c r="A11" s="217" t="s">
        <v>63</v>
      </c>
      <c r="B11" s="217"/>
      <c r="C11" s="217"/>
      <c r="D11" s="50"/>
    </row>
    <row r="12" spans="1:8" x14ac:dyDescent="0.2">
      <c r="A12" s="82" t="s">
        <v>64</v>
      </c>
      <c r="B12" s="83" t="s">
        <v>27</v>
      </c>
      <c r="C12" s="84" t="s">
        <v>65</v>
      </c>
      <c r="D12" s="50"/>
    </row>
    <row r="13" spans="1:8" ht="26.25" customHeight="1" x14ac:dyDescent="0.2">
      <c r="A13" s="85" t="s">
        <v>66</v>
      </c>
      <c r="B13" s="60"/>
      <c r="C13" s="86"/>
      <c r="D13" s="50"/>
    </row>
    <row r="14" spans="1:8" ht="26.25" customHeight="1" x14ac:dyDescent="0.2">
      <c r="A14" s="85" t="s">
        <v>67</v>
      </c>
      <c r="B14" s="60"/>
      <c r="C14" s="86"/>
      <c r="D14" s="50"/>
    </row>
    <row r="15" spans="1:8" ht="22.5" customHeight="1" x14ac:dyDescent="0.2">
      <c r="A15" s="87" t="s">
        <v>68</v>
      </c>
      <c r="B15" s="88"/>
      <c r="C15" s="89"/>
      <c r="D15" s="50"/>
    </row>
    <row r="16" spans="1:8" ht="22.5" customHeight="1" x14ac:dyDescent="0.2">
      <c r="A16" s="90"/>
      <c r="B16" s="91"/>
      <c r="C16" s="92"/>
      <c r="D16" s="50"/>
    </row>
    <row r="17" spans="1:4" ht="22.5" customHeight="1" x14ac:dyDescent="0.2">
      <c r="A17" s="90"/>
      <c r="B17" s="93"/>
      <c r="C17" s="94"/>
      <c r="D17" s="50"/>
    </row>
    <row r="18" spans="1:4" ht="22.5" customHeight="1" x14ac:dyDescent="0.2">
      <c r="A18" s="95"/>
      <c r="B18" s="93"/>
      <c r="C18" s="94"/>
      <c r="D18" s="50"/>
    </row>
    <row r="19" spans="1:4" ht="22.5" customHeight="1" x14ac:dyDescent="0.2">
      <c r="A19" s="95"/>
      <c r="B19" s="93"/>
      <c r="C19" s="94"/>
      <c r="D19" s="50"/>
    </row>
    <row r="20" spans="1:4" s="25" customFormat="1" ht="22.5" customHeight="1" x14ac:dyDescent="0.2">
      <c r="A20" s="95"/>
      <c r="B20" s="93"/>
      <c r="C20" s="94"/>
      <c r="D20" s="52"/>
    </row>
    <row r="21" spans="1:4" s="25" customFormat="1" ht="22.5" customHeight="1" x14ac:dyDescent="0.2">
      <c r="A21" s="96"/>
      <c r="B21" s="97"/>
      <c r="C21" s="98"/>
      <c r="D21" s="52"/>
    </row>
    <row r="22" spans="1:4" s="25" customFormat="1" ht="45" customHeight="1" x14ac:dyDescent="0.2">
      <c r="A22" s="99" t="s">
        <v>69</v>
      </c>
      <c r="B22" s="100"/>
      <c r="C22" s="101" t="s">
        <v>70</v>
      </c>
      <c r="D22" s="52"/>
    </row>
    <row r="23" spans="1:4" s="25" customFormat="1" ht="21.75" customHeight="1" x14ac:dyDescent="0.2">
      <c r="A23" s="102"/>
      <c r="B23" s="103"/>
      <c r="C23" s="104"/>
      <c r="D23" s="52"/>
    </row>
    <row r="24" spans="1:4" ht="22.5" customHeight="1" x14ac:dyDescent="0.2">
      <c r="A24" s="105" t="s">
        <v>71</v>
      </c>
      <c r="B24" s="106"/>
      <c r="C24" s="107"/>
      <c r="D24" s="50"/>
    </row>
    <row r="25" spans="1:4" ht="50.25" customHeight="1" x14ac:dyDescent="0.2">
      <c r="A25" s="108"/>
      <c r="B25" s="109"/>
      <c r="C25" s="110"/>
      <c r="D25" s="50"/>
    </row>
    <row r="26" spans="1:4" s="25" customFormat="1" ht="45" customHeight="1" x14ac:dyDescent="0.2">
      <c r="A26" s="111" t="s">
        <v>69</v>
      </c>
      <c r="B26" s="112"/>
      <c r="C26" s="113" t="s">
        <v>70</v>
      </c>
      <c r="D26" s="52"/>
    </row>
  </sheetData>
  <sheetProtection password="CBA4" sheet="1" objects="1" scenarios="1" selectLockedCells="1"/>
  <mergeCells count="9">
    <mergeCell ref="A7:C7"/>
    <mergeCell ref="A8:B8"/>
    <mergeCell ref="A10:C10"/>
    <mergeCell ref="A11:C11"/>
    <mergeCell ref="A2:C2"/>
    <mergeCell ref="A3:B3"/>
    <mergeCell ref="A4:B4"/>
    <mergeCell ref="A5:B5"/>
    <mergeCell ref="A6:C6"/>
  </mergeCells>
  <pageMargins left="0.74791666666666701" right="0.35416666666666702" top="0.78749999999999998" bottom="0.15763888888888899"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zoomScaleNormal="100" workbookViewId="0">
      <selection activeCell="C18" sqref="C18"/>
    </sheetView>
  </sheetViews>
  <sheetFormatPr defaultColWidth="9.140625" defaultRowHeight="12.75" x14ac:dyDescent="0.2"/>
  <cols>
    <col min="1" max="1" width="7.28515625" style="26" customWidth="1"/>
    <col min="2" max="2" width="23.7109375" style="26" customWidth="1"/>
    <col min="3" max="3" width="57.140625" style="26" customWidth="1"/>
    <col min="4" max="4" width="29" style="26" customWidth="1"/>
    <col min="5" max="5" width="3" style="26" hidden="1" customWidth="1"/>
    <col min="6" max="6" width="4" style="26" hidden="1" customWidth="1"/>
    <col min="7" max="22" width="11.5703125" style="26" hidden="1" customWidth="1"/>
    <col min="23" max="16384" width="9.140625" style="26"/>
  </cols>
  <sheetData>
    <row r="1" spans="1:8" s="25" customFormat="1" ht="54" customHeight="1" x14ac:dyDescent="0.2">
      <c r="A1" s="47">
        <v>2025</v>
      </c>
      <c r="B1" s="48" t="str">
        <f>'Seznam dotací'!$B$8</f>
        <v>RČ</v>
      </c>
      <c r="C1" s="49">
        <f>'Seznam dotací'!$A$8</f>
        <v>0</v>
      </c>
      <c r="D1" s="30"/>
      <c r="E1" s="30"/>
      <c r="F1" s="30"/>
    </row>
    <row r="2" spans="1:8" ht="39.75" customHeight="1" x14ac:dyDescent="0.2">
      <c r="A2" s="225" t="s">
        <v>72</v>
      </c>
      <c r="B2" s="225"/>
      <c r="C2" s="225"/>
      <c r="D2" s="50"/>
      <c r="E2" s="50"/>
    </row>
    <row r="3" spans="1:8" s="25" customFormat="1" ht="36.75" customHeight="1" x14ac:dyDescent="0.2">
      <c r="A3" s="216" t="s">
        <v>20</v>
      </c>
      <c r="B3" s="216"/>
      <c r="C3" s="51" t="str">
        <f>VLOOKUP($C$1,data!$A$1:$H$118,3,FALSE())</f>
        <v>žadatel</v>
      </c>
      <c r="D3" s="52"/>
      <c r="E3" s="52">
        <v>1</v>
      </c>
      <c r="F3" s="25">
        <v>101</v>
      </c>
      <c r="G3" s="25" t="s">
        <v>50</v>
      </c>
      <c r="H3" s="25" t="s">
        <v>51</v>
      </c>
    </row>
    <row r="4" spans="1:8" s="25" customFormat="1" ht="21.75" customHeight="1" x14ac:dyDescent="0.2">
      <c r="A4" s="216" t="s">
        <v>21</v>
      </c>
      <c r="B4" s="216"/>
      <c r="C4" s="53" t="str">
        <f>VLOOKUP($C$1,data!$A$1:$H$118,4,FALSE())</f>
        <v>projekt</v>
      </c>
      <c r="D4" s="52"/>
      <c r="E4" s="52">
        <v>2</v>
      </c>
      <c r="F4" s="25">
        <v>109</v>
      </c>
      <c r="G4" s="25" t="s">
        <v>53</v>
      </c>
      <c r="H4" s="25" t="s">
        <v>54</v>
      </c>
    </row>
    <row r="5" spans="1:8" s="25" customFormat="1" ht="21.75" customHeight="1" x14ac:dyDescent="0.2">
      <c r="A5" s="216" t="s">
        <v>22</v>
      </c>
      <c r="B5" s="216"/>
      <c r="C5" s="54" t="str">
        <f>VLOOKUP($C$1,data!$A$1:$H$118,6,FALSE())</f>
        <v>častka celkem</v>
      </c>
      <c r="D5" s="52"/>
      <c r="E5" s="52">
        <v>4</v>
      </c>
      <c r="F5" s="25">
        <v>112</v>
      </c>
      <c r="G5" s="25" t="s">
        <v>55</v>
      </c>
      <c r="H5" s="25" t="s">
        <v>9</v>
      </c>
    </row>
    <row r="6" spans="1:8" s="25" customFormat="1" ht="22.5" customHeight="1" x14ac:dyDescent="0.2">
      <c r="A6" s="226" t="s">
        <v>73</v>
      </c>
      <c r="B6" s="226"/>
      <c r="C6" s="226"/>
      <c r="D6" s="52"/>
      <c r="E6" s="52">
        <v>5</v>
      </c>
      <c r="F6" s="25">
        <v>113</v>
      </c>
      <c r="G6" s="25" t="s">
        <v>56</v>
      </c>
      <c r="H6" s="25" t="s">
        <v>57</v>
      </c>
    </row>
    <row r="7" spans="1:8" s="25" customFormat="1" ht="27.75" customHeight="1" x14ac:dyDescent="0.2">
      <c r="A7" s="114"/>
      <c r="B7" s="221" t="str">
        <f>VLOOKUP($C$1,data!$A$1:$H$118,5,FALSE())</f>
        <v xml:space="preserve">termín konání </v>
      </c>
      <c r="C7" s="221"/>
      <c r="D7" s="52"/>
      <c r="E7" s="52">
        <v>6</v>
      </c>
      <c r="F7" s="25">
        <v>118</v>
      </c>
      <c r="G7" s="25" t="s">
        <v>58</v>
      </c>
      <c r="H7" s="25" t="s">
        <v>10</v>
      </c>
    </row>
    <row r="8" spans="1:8" s="25" customFormat="1" ht="25.5" customHeight="1" x14ac:dyDescent="0.2">
      <c r="A8" s="222" t="s">
        <v>74</v>
      </c>
      <c r="B8" s="222"/>
      <c r="C8" s="222"/>
      <c r="D8" s="52"/>
    </row>
    <row r="9" spans="1:8" ht="12.75" customHeight="1" x14ac:dyDescent="0.2">
      <c r="A9" s="223" t="s">
        <v>75</v>
      </c>
      <c r="B9" s="223"/>
      <c r="C9" s="223"/>
      <c r="D9" s="50"/>
    </row>
    <row r="10" spans="1:8" ht="33.75" customHeight="1" x14ac:dyDescent="0.2">
      <c r="A10" s="224"/>
      <c r="B10" s="224"/>
      <c r="C10" s="224"/>
      <c r="D10" s="50"/>
    </row>
    <row r="11" spans="1:8" ht="22.5" customHeight="1" x14ac:dyDescent="0.2">
      <c r="A11" s="115" t="s">
        <v>68</v>
      </c>
      <c r="B11" s="103"/>
      <c r="C11" s="116"/>
      <c r="D11" s="50"/>
    </row>
    <row r="12" spans="1:8" ht="22.5" customHeight="1" x14ac:dyDescent="0.2">
      <c r="A12" s="90"/>
      <c r="B12" s="93"/>
      <c r="C12" s="94"/>
      <c r="D12" s="50"/>
    </row>
    <row r="13" spans="1:8" ht="22.5" customHeight="1" x14ac:dyDescent="0.2">
      <c r="A13" s="90"/>
      <c r="B13" s="93"/>
      <c r="C13" s="94"/>
      <c r="D13" s="50"/>
    </row>
    <row r="14" spans="1:8" ht="22.5" customHeight="1" x14ac:dyDescent="0.2">
      <c r="A14" s="90"/>
      <c r="B14" s="93"/>
      <c r="C14" s="94"/>
      <c r="D14" s="50"/>
    </row>
    <row r="15" spans="1:8" ht="22.5" customHeight="1" x14ac:dyDescent="0.2">
      <c r="A15" s="95"/>
      <c r="B15" s="93"/>
      <c r="C15" s="94"/>
      <c r="D15" s="50"/>
    </row>
    <row r="16" spans="1:8" s="25" customFormat="1" ht="22.5" customHeight="1" x14ac:dyDescent="0.2">
      <c r="A16" s="95"/>
      <c r="B16" s="93"/>
      <c r="C16" s="94"/>
      <c r="D16" s="52"/>
    </row>
    <row r="17" spans="1:4" s="25" customFormat="1" ht="22.5" customHeight="1" x14ac:dyDescent="0.2">
      <c r="A17" s="96"/>
      <c r="B17" s="97"/>
      <c r="C17" s="98"/>
      <c r="D17" s="52"/>
    </row>
    <row r="18" spans="1:4" s="25" customFormat="1" ht="45" customHeight="1" x14ac:dyDescent="0.2">
      <c r="A18" s="99" t="s">
        <v>69</v>
      </c>
      <c r="B18" s="100"/>
      <c r="C18" s="101" t="s">
        <v>70</v>
      </c>
      <c r="D18" s="52"/>
    </row>
    <row r="19" spans="1:4" s="25" customFormat="1" ht="21.75" customHeight="1" x14ac:dyDescent="0.2">
      <c r="A19" s="102"/>
      <c r="B19" s="103"/>
      <c r="C19" s="104"/>
      <c r="D19" s="52"/>
    </row>
    <row r="20" spans="1:4" ht="22.5" customHeight="1" x14ac:dyDescent="0.2">
      <c r="A20" s="105" t="s">
        <v>71</v>
      </c>
      <c r="B20" s="106"/>
      <c r="C20" s="107"/>
      <c r="D20" s="50"/>
    </row>
    <row r="21" spans="1:4" ht="50.25" customHeight="1" x14ac:dyDescent="0.2">
      <c r="A21" s="117"/>
      <c r="B21" s="109"/>
      <c r="C21" s="110"/>
      <c r="D21" s="50"/>
    </row>
    <row r="22" spans="1:4" s="25" customFormat="1" ht="45" customHeight="1" x14ac:dyDescent="0.2">
      <c r="A22" s="111" t="s">
        <v>69</v>
      </c>
      <c r="B22" s="112"/>
      <c r="C22" s="113" t="s">
        <v>70</v>
      </c>
      <c r="D22" s="52"/>
    </row>
  </sheetData>
  <sheetProtection password="CBA4" sheet="1" objects="1" scenarios="1" selectLockedCells="1"/>
  <mergeCells count="9">
    <mergeCell ref="B7:C7"/>
    <mergeCell ref="A8:C8"/>
    <mergeCell ref="A9:C9"/>
    <mergeCell ref="A10:C10"/>
    <mergeCell ref="A2:C2"/>
    <mergeCell ref="A3:B3"/>
    <mergeCell ref="A4:B4"/>
    <mergeCell ref="A5:B5"/>
    <mergeCell ref="A6:C6"/>
  </mergeCells>
  <pageMargins left="0.74791666666666701" right="0.35416666666666702" top="0.78749999999999998" bottom="0.15763888888888899"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zoomScaleNormal="100" workbookViewId="0">
      <selection activeCell="C19" sqref="C19"/>
    </sheetView>
  </sheetViews>
  <sheetFormatPr defaultColWidth="9.140625" defaultRowHeight="12.75" x14ac:dyDescent="0.2"/>
  <cols>
    <col min="1" max="1" width="7.28515625" style="26" customWidth="1"/>
    <col min="2" max="2" width="22.85546875" style="26" customWidth="1"/>
    <col min="3" max="3" width="57.140625" style="26" customWidth="1"/>
    <col min="4" max="4" width="29" style="26" customWidth="1"/>
    <col min="5" max="5" width="3" style="26" hidden="1" customWidth="1"/>
    <col min="6" max="6" width="4" style="26" hidden="1" customWidth="1"/>
    <col min="7" max="22" width="11.5703125" style="26" hidden="1" customWidth="1"/>
    <col min="23" max="16384" width="9.140625" style="26"/>
  </cols>
  <sheetData>
    <row r="1" spans="1:8" s="25" customFormat="1" ht="54" customHeight="1" x14ac:dyDescent="0.2">
      <c r="A1" s="47">
        <v>2025</v>
      </c>
      <c r="B1" s="48" t="str">
        <f>'Seznam dotací'!$B$8</f>
        <v>RČ</v>
      </c>
      <c r="C1" s="49">
        <f>'Seznam dotací'!$A$8</f>
        <v>0</v>
      </c>
      <c r="D1" s="30"/>
      <c r="E1" s="30"/>
      <c r="F1" s="30"/>
    </row>
    <row r="2" spans="1:8" ht="39.75" customHeight="1" x14ac:dyDescent="0.2">
      <c r="A2" s="225" t="s">
        <v>76</v>
      </c>
      <c r="B2" s="225"/>
      <c r="C2" s="225"/>
      <c r="D2" s="50"/>
      <c r="E2" s="50"/>
    </row>
    <row r="3" spans="1:8" s="25" customFormat="1" ht="36.75" customHeight="1" x14ac:dyDescent="0.2">
      <c r="A3" s="216" t="s">
        <v>20</v>
      </c>
      <c r="B3" s="216"/>
      <c r="C3" s="51" t="str">
        <f>VLOOKUP($C$1,data!$A$1:$H$118,3,FALSE())</f>
        <v>žadatel</v>
      </c>
      <c r="D3" s="52"/>
      <c r="E3" s="52">
        <v>1</v>
      </c>
      <c r="F3" s="25">
        <v>101</v>
      </c>
      <c r="G3" s="25" t="s">
        <v>50</v>
      </c>
      <c r="H3" s="25" t="s">
        <v>51</v>
      </c>
    </row>
    <row r="4" spans="1:8" s="25" customFormat="1" ht="21.75" customHeight="1" x14ac:dyDescent="0.2">
      <c r="A4" s="216" t="s">
        <v>52</v>
      </c>
      <c r="B4" s="216"/>
      <c r="C4" s="53" t="str">
        <f>VLOOKUP($C$1,data!$A$1:$H$118,4,FALSE())</f>
        <v>projekt</v>
      </c>
      <c r="D4" s="52"/>
      <c r="E4" s="52">
        <v>2</v>
      </c>
      <c r="F4" s="25">
        <v>109</v>
      </c>
      <c r="G4" s="25" t="s">
        <v>53</v>
      </c>
      <c r="H4" s="25" t="s">
        <v>54</v>
      </c>
    </row>
    <row r="5" spans="1:8" s="25" customFormat="1" ht="21.75" customHeight="1" x14ac:dyDescent="0.2">
      <c r="A5" s="216" t="s">
        <v>22</v>
      </c>
      <c r="B5" s="216"/>
      <c r="C5" s="54" t="str">
        <f>VLOOKUP($C$1,data!$A$1:$H$118,6,FALSE())</f>
        <v>častka celkem</v>
      </c>
      <c r="D5" s="52"/>
      <c r="E5" s="52">
        <v>4</v>
      </c>
      <c r="F5" s="25">
        <v>112</v>
      </c>
      <c r="G5" s="25" t="s">
        <v>55</v>
      </c>
      <c r="H5" s="25" t="s">
        <v>9</v>
      </c>
    </row>
    <row r="6" spans="1:8" s="25" customFormat="1" ht="12.75" customHeight="1" x14ac:dyDescent="0.2">
      <c r="A6" s="219" t="s">
        <v>23</v>
      </c>
      <c r="B6" s="219"/>
      <c r="C6" s="219"/>
      <c r="D6" s="52"/>
      <c r="E6" s="52">
        <v>5</v>
      </c>
      <c r="F6" s="25">
        <v>113</v>
      </c>
      <c r="G6" s="25" t="s">
        <v>56</v>
      </c>
      <c r="H6" s="25" t="s">
        <v>57</v>
      </c>
    </row>
    <row r="7" spans="1:8" s="25" customFormat="1" ht="27.75" customHeight="1" x14ac:dyDescent="0.2">
      <c r="A7" s="215" t="str">
        <f>VLOOKUP($C$1,data!$A$1:$H$118,7,FALSE())</f>
        <v>použití I</v>
      </c>
      <c r="B7" s="215"/>
      <c r="C7" s="215"/>
      <c r="D7" s="52"/>
      <c r="E7" s="52">
        <v>6</v>
      </c>
      <c r="F7" s="25">
        <v>118</v>
      </c>
      <c r="G7" s="25" t="s">
        <v>58</v>
      </c>
      <c r="H7" s="25" t="s">
        <v>10</v>
      </c>
    </row>
    <row r="8" spans="1:8" s="25" customFormat="1" ht="34.5" customHeight="1" x14ac:dyDescent="0.2">
      <c r="A8" s="216" t="s">
        <v>24</v>
      </c>
      <c r="B8" s="216"/>
      <c r="C8" s="55" t="str">
        <f>VLOOKUP($C$1,data!$A$1:$H$118,8,FALSE())</f>
        <v xml:space="preserve">termín vyúčtování </v>
      </c>
      <c r="D8" s="52"/>
    </row>
    <row r="9" spans="1:8" s="25" customFormat="1" ht="34.5" customHeight="1" x14ac:dyDescent="0.2">
      <c r="A9" s="222" t="s">
        <v>77</v>
      </c>
      <c r="B9" s="222"/>
      <c r="C9" s="222"/>
      <c r="D9" s="52"/>
    </row>
    <row r="10" spans="1:8" ht="12.75" customHeight="1" x14ac:dyDescent="0.2">
      <c r="A10" s="223" t="s">
        <v>78</v>
      </c>
      <c r="B10" s="223"/>
      <c r="C10" s="223"/>
      <c r="D10" s="50"/>
    </row>
    <row r="11" spans="1:8" ht="33.75" customHeight="1" x14ac:dyDescent="0.2">
      <c r="A11" s="227"/>
      <c r="B11" s="227"/>
      <c r="C11" s="227"/>
      <c r="D11" s="50"/>
    </row>
    <row r="12" spans="1:8" ht="22.5" customHeight="1" x14ac:dyDescent="0.2">
      <c r="A12" s="115" t="s">
        <v>68</v>
      </c>
      <c r="B12" s="103"/>
      <c r="C12" s="116"/>
      <c r="D12" s="50"/>
    </row>
    <row r="13" spans="1:8" ht="22.5" customHeight="1" x14ac:dyDescent="0.2">
      <c r="A13" s="118"/>
      <c r="B13" s="119"/>
      <c r="C13" s="120"/>
      <c r="D13" s="50"/>
    </row>
    <row r="14" spans="1:8" ht="22.5" customHeight="1" x14ac:dyDescent="0.2">
      <c r="A14" s="118"/>
      <c r="B14" s="119"/>
      <c r="C14" s="120"/>
      <c r="D14" s="50"/>
    </row>
    <row r="15" spans="1:8" ht="22.5" customHeight="1" x14ac:dyDescent="0.2">
      <c r="A15" s="118"/>
      <c r="B15" s="119"/>
      <c r="C15" s="120"/>
      <c r="D15" s="50"/>
    </row>
    <row r="16" spans="1:8" ht="22.5" customHeight="1" x14ac:dyDescent="0.2">
      <c r="A16" s="121"/>
      <c r="B16" s="119"/>
      <c r="C16" s="120"/>
      <c r="D16" s="50"/>
    </row>
    <row r="17" spans="1:4" s="25" customFormat="1" ht="22.5" customHeight="1" x14ac:dyDescent="0.2">
      <c r="A17" s="121"/>
      <c r="B17" s="119"/>
      <c r="C17" s="120"/>
      <c r="D17" s="52"/>
    </row>
    <row r="18" spans="1:4" s="25" customFormat="1" ht="22.5" customHeight="1" x14ac:dyDescent="0.2">
      <c r="A18" s="122"/>
      <c r="B18" s="123"/>
      <c r="C18" s="124"/>
      <c r="D18" s="52"/>
    </row>
    <row r="19" spans="1:4" s="25" customFormat="1" ht="45" customHeight="1" x14ac:dyDescent="0.2">
      <c r="A19" s="99" t="s">
        <v>69</v>
      </c>
      <c r="B19" s="125"/>
      <c r="C19" s="101" t="s">
        <v>70</v>
      </c>
      <c r="D19" s="52"/>
    </row>
    <row r="20" spans="1:4" s="25" customFormat="1" ht="21.75" customHeight="1" x14ac:dyDescent="0.2">
      <c r="A20" s="102"/>
      <c r="B20" s="103"/>
      <c r="C20" s="104"/>
      <c r="D20" s="52"/>
    </row>
    <row r="21" spans="1:4" ht="22.5" customHeight="1" x14ac:dyDescent="0.2">
      <c r="A21" s="105" t="s">
        <v>71</v>
      </c>
      <c r="B21" s="106"/>
      <c r="C21" s="107"/>
      <c r="D21" s="50"/>
    </row>
    <row r="22" spans="1:4" ht="50.25" customHeight="1" x14ac:dyDescent="0.2">
      <c r="A22" s="117"/>
      <c r="B22" s="109"/>
      <c r="C22" s="110"/>
      <c r="D22" s="50"/>
    </row>
    <row r="23" spans="1:4" s="25" customFormat="1" ht="45" customHeight="1" x14ac:dyDescent="0.2">
      <c r="A23" s="111" t="s">
        <v>69</v>
      </c>
      <c r="B23" s="112"/>
      <c r="C23" s="113" t="s">
        <v>70</v>
      </c>
      <c r="D23" s="52"/>
    </row>
  </sheetData>
  <sheetProtection password="CBA4" sheet="1" objects="1" scenarios="1" selectLockedCells="1"/>
  <mergeCells count="10">
    <mergeCell ref="A2:C2"/>
    <mergeCell ref="A3:B3"/>
    <mergeCell ref="A4:B4"/>
    <mergeCell ref="A5:B5"/>
    <mergeCell ref="A6:C6"/>
    <mergeCell ref="A7:C7"/>
    <mergeCell ref="A8:B8"/>
    <mergeCell ref="A9:C9"/>
    <mergeCell ref="A10:C10"/>
    <mergeCell ref="A11:C11"/>
  </mergeCells>
  <pageMargins left="0.78749999999999998" right="0.51180555555555596" top="0.74791666666666701" bottom="0.7479166666666670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zoomScaleNormal="100" workbookViewId="0">
      <selection activeCell="C15" sqref="C15"/>
    </sheetView>
  </sheetViews>
  <sheetFormatPr defaultColWidth="9.140625" defaultRowHeight="12.75" x14ac:dyDescent="0.2"/>
  <cols>
    <col min="1" max="1" width="7.28515625" style="26" customWidth="1"/>
    <col min="2" max="2" width="22.85546875" style="26" customWidth="1"/>
    <col min="3" max="3" width="57.140625" style="26" customWidth="1"/>
    <col min="4" max="4" width="29" style="26" customWidth="1"/>
    <col min="5" max="5" width="3" style="26" hidden="1" customWidth="1"/>
    <col min="6" max="6" width="4" style="26" hidden="1" customWidth="1"/>
    <col min="7" max="22" width="11.5703125" style="26" hidden="1" customWidth="1"/>
    <col min="23" max="16384" width="9.140625" style="26"/>
  </cols>
  <sheetData>
    <row r="1" spans="1:8" s="25" customFormat="1" ht="54" customHeight="1" x14ac:dyDescent="0.2">
      <c r="A1" s="126">
        <v>2025</v>
      </c>
      <c r="B1" s="127" t="str">
        <f>VLOOKUP($C$1,data!$A$1:$H$118,2,FALSE())</f>
        <v>RČO</v>
      </c>
      <c r="C1" s="49">
        <f>'Seznam dotací'!$A$8</f>
        <v>0</v>
      </c>
      <c r="D1" s="30"/>
      <c r="E1" s="30"/>
      <c r="F1" s="30"/>
    </row>
    <row r="2" spans="1:8" ht="39.75" customHeight="1" x14ac:dyDescent="0.2">
      <c r="A2" s="225" t="s">
        <v>79</v>
      </c>
      <c r="B2" s="225"/>
      <c r="C2" s="225"/>
      <c r="D2" s="50"/>
      <c r="E2" s="50"/>
    </row>
    <row r="3" spans="1:8" ht="34.5" customHeight="1" x14ac:dyDescent="0.2">
      <c r="A3" s="230" t="s">
        <v>80</v>
      </c>
      <c r="B3" s="230"/>
      <c r="C3" s="128" t="str">
        <f>VLOOKUP($C$1,data!$A$1:$H$118,3,FALSE())</f>
        <v>žadatel</v>
      </c>
      <c r="D3" s="50"/>
      <c r="E3" s="50"/>
    </row>
    <row r="4" spans="1:8" s="25" customFormat="1" ht="27" customHeight="1" x14ac:dyDescent="0.2">
      <c r="A4" s="228" t="s">
        <v>81</v>
      </c>
      <c r="B4" s="228"/>
      <c r="C4" s="129" t="str">
        <f>VLOOKUP($C$1,data!$A$1:$H$118,4,FALSE())</f>
        <v>projekt</v>
      </c>
      <c r="D4" s="52"/>
      <c r="E4" s="52">
        <v>1</v>
      </c>
      <c r="F4" s="25">
        <v>101</v>
      </c>
      <c r="G4" s="25" t="s">
        <v>50</v>
      </c>
      <c r="H4" s="25" t="s">
        <v>51</v>
      </c>
    </row>
    <row r="5" spans="1:8" s="25" customFormat="1" ht="25.5" customHeight="1" x14ac:dyDescent="0.2">
      <c r="A5" s="231" t="s">
        <v>82</v>
      </c>
      <c r="B5" s="231"/>
      <c r="C5" s="130"/>
      <c r="D5" s="52"/>
      <c r="E5" s="52">
        <v>2</v>
      </c>
      <c r="F5" s="25">
        <v>109</v>
      </c>
      <c r="G5" s="25" t="s">
        <v>53</v>
      </c>
      <c r="H5" s="25" t="s">
        <v>54</v>
      </c>
    </row>
    <row r="6" spans="1:8" s="25" customFormat="1" ht="25.5" customHeight="1" x14ac:dyDescent="0.2">
      <c r="A6" s="228" t="s">
        <v>83</v>
      </c>
      <c r="B6" s="228"/>
      <c r="C6" s="131"/>
      <c r="D6" s="52"/>
      <c r="E6" s="52"/>
    </row>
    <row r="7" spans="1:8" s="25" customFormat="1" ht="25.5" customHeight="1" x14ac:dyDescent="0.2">
      <c r="A7" s="228" t="s">
        <v>84</v>
      </c>
      <c r="B7" s="228"/>
      <c r="C7" s="131"/>
      <c r="D7" s="52"/>
      <c r="E7" s="52"/>
    </row>
    <row r="8" spans="1:8" s="25" customFormat="1" ht="25.5" customHeight="1" x14ac:dyDescent="0.2">
      <c r="A8" s="229" t="s">
        <v>85</v>
      </c>
      <c r="B8" s="229"/>
      <c r="C8" s="132"/>
      <c r="D8" s="52"/>
      <c r="E8" s="52">
        <v>5</v>
      </c>
      <c r="F8" s="25">
        <v>113</v>
      </c>
      <c r="G8" s="25" t="s">
        <v>56</v>
      </c>
      <c r="H8" s="25" t="s">
        <v>57</v>
      </c>
    </row>
    <row r="9" spans="1:8" s="25" customFormat="1" ht="12.75" customHeight="1" x14ac:dyDescent="0.2">
      <c r="A9" s="133"/>
      <c r="B9" s="119"/>
      <c r="C9" s="134"/>
      <c r="D9" s="52"/>
    </row>
    <row r="10" spans="1:8" ht="21" customHeight="1" x14ac:dyDescent="0.2">
      <c r="A10" s="209" t="s">
        <v>86</v>
      </c>
      <c r="B10" s="106"/>
      <c r="C10" s="135"/>
      <c r="D10" s="50"/>
    </row>
    <row r="11" spans="1:8" ht="21" customHeight="1" x14ac:dyDescent="0.2">
      <c r="A11" s="210" t="s">
        <v>87</v>
      </c>
      <c r="B11" s="103"/>
      <c r="C11" s="120"/>
      <c r="D11" s="50"/>
    </row>
    <row r="12" spans="1:8" ht="21" customHeight="1" x14ac:dyDescent="0.2">
      <c r="A12" s="210" t="s">
        <v>88</v>
      </c>
      <c r="B12" s="103"/>
      <c r="C12" s="120"/>
      <c r="D12" s="50"/>
    </row>
    <row r="13" spans="1:8" ht="21" customHeight="1" x14ac:dyDescent="0.2">
      <c r="A13" s="210" t="s">
        <v>89</v>
      </c>
      <c r="B13" s="103"/>
      <c r="C13" s="120"/>
      <c r="D13" s="50"/>
    </row>
    <row r="14" spans="1:8" ht="21" customHeight="1" x14ac:dyDescent="0.2">
      <c r="A14" s="210" t="s">
        <v>90</v>
      </c>
      <c r="B14" s="103"/>
      <c r="C14" s="120"/>
      <c r="D14" s="50"/>
    </row>
    <row r="15" spans="1:8" ht="122.25" customHeight="1" x14ac:dyDescent="0.2">
      <c r="A15" s="211" t="s">
        <v>91</v>
      </c>
      <c r="B15" s="212"/>
      <c r="C15" s="136"/>
      <c r="D15" s="50"/>
    </row>
    <row r="16" spans="1:8" s="25" customFormat="1" ht="33.75" customHeight="1" x14ac:dyDescent="0.2">
      <c r="A16" s="137" t="s">
        <v>69</v>
      </c>
      <c r="B16" s="138"/>
      <c r="C16" s="139" t="s">
        <v>191</v>
      </c>
      <c r="D16" s="52"/>
    </row>
    <row r="17" spans="1:4" s="25" customFormat="1" ht="22.5" customHeight="1" x14ac:dyDescent="0.2">
      <c r="A17" s="102"/>
      <c r="B17" s="103"/>
      <c r="C17" s="104"/>
      <c r="D17" s="52"/>
    </row>
    <row r="18" spans="1:4" s="25" customFormat="1" ht="45" customHeight="1" x14ac:dyDescent="0.2">
      <c r="A18" s="26"/>
      <c r="B18" s="26"/>
      <c r="C18" s="26"/>
      <c r="D18" s="52"/>
    </row>
  </sheetData>
  <sheetProtection password="CBA4" sheet="1" objects="1" scenarios="1" selectLockedCells="1"/>
  <mergeCells count="7">
    <mergeCell ref="A7:B7"/>
    <mergeCell ref="A8:B8"/>
    <mergeCell ref="A2:C2"/>
    <mergeCell ref="A3:B3"/>
    <mergeCell ref="A4:B4"/>
    <mergeCell ref="A5:B5"/>
    <mergeCell ref="A6:B6"/>
  </mergeCells>
  <pageMargins left="0.78749999999999998" right="0.51180555555555596" top="0.74791666666666701" bottom="0.7479166666666670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45"/>
  <sheetViews>
    <sheetView zoomScaleNormal="100" workbookViewId="0">
      <selection activeCell="B50" sqref="B50"/>
    </sheetView>
  </sheetViews>
  <sheetFormatPr defaultColWidth="9.140625" defaultRowHeight="12.75" x14ac:dyDescent="0.2"/>
  <cols>
    <col min="1" max="1" width="4.7109375" style="140" customWidth="1"/>
    <col min="2" max="2" width="255.5703125" style="140" customWidth="1"/>
    <col min="3" max="16384" width="9.140625" style="140"/>
  </cols>
  <sheetData>
    <row r="1" spans="2:3" ht="18.75" x14ac:dyDescent="0.2">
      <c r="B1" s="200" t="s">
        <v>92</v>
      </c>
      <c r="C1"/>
    </row>
    <row r="2" spans="2:3" ht="19.5" customHeight="1" x14ac:dyDescent="0.2">
      <c r="B2" s="201" t="s">
        <v>396</v>
      </c>
      <c r="C2"/>
    </row>
    <row r="3" spans="2:3" ht="19.5" customHeight="1" x14ac:dyDescent="0.2">
      <c r="B3" s="202"/>
      <c r="C3"/>
    </row>
    <row r="4" spans="2:3" ht="23.25" customHeight="1" x14ac:dyDescent="0.2">
      <c r="B4" s="203"/>
      <c r="C4"/>
    </row>
    <row r="5" spans="2:3" ht="15.75" x14ac:dyDescent="0.2">
      <c r="B5" s="204" t="s">
        <v>397</v>
      </c>
      <c r="C5"/>
    </row>
    <row r="6" spans="2:3" ht="15.75" x14ac:dyDescent="0.2">
      <c r="B6" s="204" t="s">
        <v>398</v>
      </c>
      <c r="C6"/>
    </row>
    <row r="7" spans="2:3" ht="15.75" x14ac:dyDescent="0.2">
      <c r="B7" s="204" t="s">
        <v>399</v>
      </c>
      <c r="C7"/>
    </row>
    <row r="8" spans="2:3" ht="31.5" x14ac:dyDescent="0.2">
      <c r="B8" s="204" t="s">
        <v>400</v>
      </c>
      <c r="C8"/>
    </row>
    <row r="9" spans="2:3" ht="42" customHeight="1" x14ac:dyDescent="0.2">
      <c r="B9" s="204" t="s">
        <v>401</v>
      </c>
      <c r="C9"/>
    </row>
    <row r="10" spans="2:3" ht="47.25" x14ac:dyDescent="0.2">
      <c r="B10" s="204" t="s">
        <v>402</v>
      </c>
      <c r="C10"/>
    </row>
    <row r="11" spans="2:3" ht="31.5" x14ac:dyDescent="0.2">
      <c r="B11" s="204" t="s">
        <v>424</v>
      </c>
    </row>
    <row r="12" spans="2:3" ht="15.75" x14ac:dyDescent="0.2">
      <c r="B12" s="204" t="s">
        <v>403</v>
      </c>
      <c r="C12"/>
    </row>
    <row r="13" spans="2:3" x14ac:dyDescent="0.2">
      <c r="B13" s="205"/>
      <c r="C13"/>
    </row>
    <row r="14" spans="2:3" ht="31.5" x14ac:dyDescent="0.2">
      <c r="B14" s="204" t="s">
        <v>404</v>
      </c>
      <c r="C14"/>
    </row>
    <row r="15" spans="2:3" ht="15.75" x14ac:dyDescent="0.2">
      <c r="B15" s="204" t="s">
        <v>93</v>
      </c>
      <c r="C15"/>
    </row>
    <row r="16" spans="2:3" x14ac:dyDescent="0.2">
      <c r="B16" s="205"/>
      <c r="C16"/>
    </row>
    <row r="17" spans="2:3" ht="63" x14ac:dyDescent="0.2">
      <c r="B17" s="204" t="s">
        <v>405</v>
      </c>
      <c r="C17"/>
    </row>
    <row r="18" spans="2:3" ht="15.75" x14ac:dyDescent="0.2">
      <c r="B18" s="204"/>
      <c r="C18"/>
    </row>
    <row r="19" spans="2:3" x14ac:dyDescent="0.2">
      <c r="B19"/>
      <c r="C19"/>
    </row>
    <row r="20" spans="2:3" ht="15.75" x14ac:dyDescent="0.2">
      <c r="B20" s="207" t="s">
        <v>425</v>
      </c>
      <c r="C20"/>
    </row>
    <row r="21" spans="2:3" x14ac:dyDescent="0.2">
      <c r="B21" s="205"/>
      <c r="C21"/>
    </row>
    <row r="22" spans="2:3" ht="15.75" x14ac:dyDescent="0.2">
      <c r="B22" s="204" t="s">
        <v>406</v>
      </c>
      <c r="C22"/>
    </row>
    <row r="23" spans="2:3" ht="15.75" x14ac:dyDescent="0.2">
      <c r="B23" s="204" t="s">
        <v>407</v>
      </c>
      <c r="C23"/>
    </row>
    <row r="24" spans="2:3" ht="15.75" x14ac:dyDescent="0.2">
      <c r="B24" s="204" t="s">
        <v>408</v>
      </c>
      <c r="C24"/>
    </row>
    <row r="25" spans="2:3" ht="15.75" x14ac:dyDescent="0.2">
      <c r="B25" s="204" t="s">
        <v>409</v>
      </c>
      <c r="C25"/>
    </row>
    <row r="26" spans="2:3" ht="15.75" x14ac:dyDescent="0.2">
      <c r="B26" s="204" t="s">
        <v>410</v>
      </c>
      <c r="C26"/>
    </row>
    <row r="27" spans="2:3" ht="15.75" x14ac:dyDescent="0.2">
      <c r="B27" s="204" t="s">
        <v>411</v>
      </c>
      <c r="C27"/>
    </row>
    <row r="28" spans="2:3" ht="31.5" x14ac:dyDescent="0.2">
      <c r="B28" s="204" t="s">
        <v>412</v>
      </c>
      <c r="C28"/>
    </row>
    <row r="29" spans="2:3" ht="31.5" x14ac:dyDescent="0.2">
      <c r="B29" s="204" t="s">
        <v>413</v>
      </c>
      <c r="C29"/>
    </row>
    <row r="30" spans="2:3" ht="31.5" x14ac:dyDescent="0.2">
      <c r="B30" s="204" t="s">
        <v>414</v>
      </c>
      <c r="C30"/>
    </row>
    <row r="31" spans="2:3" ht="15.75" x14ac:dyDescent="0.2">
      <c r="B31" s="204" t="s">
        <v>415</v>
      </c>
      <c r="C31"/>
    </row>
    <row r="32" spans="2:3" ht="47.25" x14ac:dyDescent="0.2">
      <c r="B32" s="204" t="s">
        <v>426</v>
      </c>
    </row>
    <row r="33" spans="2:6" ht="15.75" x14ac:dyDescent="0.2">
      <c r="B33" s="204" t="s">
        <v>416</v>
      </c>
      <c r="C33"/>
    </row>
    <row r="34" spans="2:6" ht="15.75" x14ac:dyDescent="0.2">
      <c r="B34" s="204" t="s">
        <v>417</v>
      </c>
      <c r="C34"/>
    </row>
    <row r="35" spans="2:6" ht="15.75" x14ac:dyDescent="0.2">
      <c r="B35" s="204" t="s">
        <v>418</v>
      </c>
      <c r="C35"/>
    </row>
    <row r="36" spans="2:6" ht="15.75" x14ac:dyDescent="0.2">
      <c r="B36" s="204" t="s">
        <v>419</v>
      </c>
      <c r="C36"/>
    </row>
    <row r="37" spans="2:6" ht="31.5" x14ac:dyDescent="0.2">
      <c r="B37" s="204" t="s">
        <v>420</v>
      </c>
      <c r="C37"/>
    </row>
    <row r="38" spans="2:6" ht="15.75" x14ac:dyDescent="0.2">
      <c r="B38" s="206" t="s">
        <v>421</v>
      </c>
      <c r="C38"/>
    </row>
    <row r="39" spans="2:6" ht="15.75" x14ac:dyDescent="0.2">
      <c r="B39" s="206"/>
      <c r="C39"/>
      <c r="F39" s="140" t="s">
        <v>95</v>
      </c>
    </row>
    <row r="40" spans="2:6" ht="15.75" x14ac:dyDescent="0.2">
      <c r="B40" s="204" t="s">
        <v>422</v>
      </c>
      <c r="C40"/>
    </row>
    <row r="41" spans="2:6" ht="15.75" x14ac:dyDescent="0.2">
      <c r="B41" s="204"/>
      <c r="C41"/>
    </row>
    <row r="42" spans="2:6" ht="15.75" x14ac:dyDescent="0.2">
      <c r="B42" s="204" t="s">
        <v>423</v>
      </c>
      <c r="C42"/>
    </row>
    <row r="43" spans="2:6" ht="15.75" x14ac:dyDescent="0.2">
      <c r="B43" s="204" t="s">
        <v>94</v>
      </c>
      <c r="C43"/>
    </row>
    <row r="44" spans="2:6" ht="15.75" x14ac:dyDescent="0.2">
      <c r="B44" s="207" t="s">
        <v>427</v>
      </c>
      <c r="C44"/>
    </row>
    <row r="45" spans="2:6" x14ac:dyDescent="0.2">
      <c r="B45" s="208" t="s">
        <v>428</v>
      </c>
      <c r="C45"/>
    </row>
  </sheetData>
  <sheetProtection password="CBA4" sheet="1" objects="1" scenarios="1" selectLockedCells="1" selectUnlockedCells="1"/>
  <pageMargins left="0.7" right="0.7"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listy</vt:lpstr>
      </vt:variant>
      <vt:variant>
        <vt:i4>8</vt:i4>
      </vt:variant>
      <vt:variant>
        <vt:lpstr>Pojmenované oblasti</vt:lpstr>
      </vt:variant>
      <vt:variant>
        <vt:i4>6</vt:i4>
      </vt:variant>
    </vt:vector>
  </HeadingPairs>
  <TitlesOfParts>
    <vt:vector size="14" baseType="lpstr">
      <vt:lpstr>data</vt:lpstr>
      <vt:lpstr>Seznam dotací</vt:lpstr>
      <vt:lpstr>Vyúčtování</vt:lpstr>
      <vt:lpstr>Souhlas se změnou účelu</vt:lpstr>
      <vt:lpstr>Souhlas se změnou termínu</vt:lpstr>
      <vt:lpstr>Prodloužení termínu vyúčtování</vt:lpstr>
      <vt:lpstr>Zápis delegáta o konání akce</vt:lpstr>
      <vt:lpstr>Závazné pokyny k vyúčtování</vt:lpstr>
      <vt:lpstr>data!Oblast_tisku</vt:lpstr>
      <vt:lpstr>'Prodloužení termínu vyúčtování'!Oblast_tisku</vt:lpstr>
      <vt:lpstr>'Souhlas se změnou termínu'!Oblast_tisku</vt:lpstr>
      <vt:lpstr>'Souhlas se změnou účelu'!Oblast_tisku</vt:lpstr>
      <vt:lpstr>Vyúčtování!Oblast_tisku</vt:lpstr>
      <vt:lpstr>'Zápis delegáta o konání akce'!Oblast_tisku</vt:lpstr>
    </vt:vector>
  </TitlesOfParts>
  <Company>UMCP13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PardubickyB</dc:creator>
  <cp:lastModifiedBy>student</cp:lastModifiedBy>
  <cp:revision>5</cp:revision>
  <cp:lastPrinted>2024-01-04T14:31:52Z</cp:lastPrinted>
  <dcterms:created xsi:type="dcterms:W3CDTF">2004-03-05T10:39:25Z</dcterms:created>
  <dcterms:modified xsi:type="dcterms:W3CDTF">2025-06-02T08:07:51Z</dcterms:modified>
  <dc:language>cs-CZ</dc:language>
</cp:coreProperties>
</file>