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E:\Dotace 2026\Programové dotace\"/>
    </mc:Choice>
  </mc:AlternateContent>
  <xr:revisionPtr revIDLastSave="0" documentId="13_ncr:1_{DA839270-C6F4-4901-B7CF-B90C20058D25}" xr6:coauthVersionLast="36" xr6:coauthVersionMax="36" xr10:uidLastSave="{00000000-0000-0000-0000-000000000000}"/>
  <bookViews>
    <workbookView xWindow="0" yWindow="0" windowWidth="16380" windowHeight="8196" tabRatio="500" firstSheet="1" activeTab="1" xr2:uid="{00000000-000D-0000-FFFF-FFFF00000000}"/>
  </bookViews>
  <sheets>
    <sheet name="data" sheetId="1" state="hidden" r:id="rId1"/>
    <sheet name="Seznam dotací" sheetId="2" r:id="rId2"/>
    <sheet name="Vyúčtování" sheetId="3" r:id="rId3"/>
    <sheet name="Souhlas se změnou účelu" sheetId="4" r:id="rId4"/>
    <sheet name="Souhlas se změnou termínu" sheetId="5" r:id="rId5"/>
    <sheet name="Prodloužení termínu vyúčtování" sheetId="6" r:id="rId6"/>
    <sheet name="Zápis delegáta o konání akce" sheetId="7" r:id="rId7"/>
    <sheet name="Závazné pokyny k vyúčtování" sheetId="8" r:id="rId8"/>
  </sheets>
  <definedNames>
    <definedName name="_xlnm.Print_Area" localSheetId="0">data!$A$1:$H$36</definedName>
    <definedName name="_xlnm.Print_Area" localSheetId="5">'Prodloužení termínu vyúčtování'!$A$1:$C$23</definedName>
    <definedName name="_xlnm.Print_Area" localSheetId="4">'Souhlas se změnou termínu'!$A$1:$C$22</definedName>
    <definedName name="_xlnm.Print_Area" localSheetId="3">'Souhlas se změnou účelu'!$A$1:$C$26</definedName>
    <definedName name="_xlnm.Print_Area" localSheetId="2">Vyúčtování!$A$1:$C$40</definedName>
    <definedName name="_xlnm.Print_Area" localSheetId="6">'Zápis delegáta o konání akce'!$A$1:$C$17</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8" i="2" l="1"/>
  <c r="C8" i="2"/>
  <c r="B8" i="2"/>
  <c r="C1" i="7" l="1"/>
  <c r="C4" i="7" s="1"/>
  <c r="C1" i="6"/>
  <c r="C3" i="6" s="1"/>
  <c r="B1" i="5"/>
  <c r="C1" i="5"/>
  <c r="C4" i="5" s="1"/>
  <c r="C1" i="4"/>
  <c r="C8" i="4" s="1"/>
  <c r="B25" i="3"/>
  <c r="C1" i="3"/>
  <c r="C8" i="3" s="1"/>
  <c r="C5" i="3" l="1"/>
  <c r="C5" i="5"/>
  <c r="A7" i="4"/>
  <c r="C4" i="3"/>
  <c r="A7" i="3"/>
  <c r="B7" i="5"/>
  <c r="C4" i="4"/>
  <c r="A7" i="6"/>
  <c r="C5" i="4"/>
  <c r="C8" i="6"/>
  <c r="C3" i="7"/>
  <c r="B1" i="3"/>
  <c r="B1" i="4"/>
  <c r="C3" i="5"/>
  <c r="C4" i="6"/>
  <c r="C3" i="3"/>
  <c r="C3" i="4"/>
  <c r="C5" i="6"/>
  <c r="B1" i="6"/>
  <c r="B1" i="7"/>
</calcChain>
</file>

<file path=xl/sharedStrings.xml><?xml version="1.0" encoding="utf-8"?>
<sst xmlns="http://schemas.openxmlformats.org/spreadsheetml/2006/main" count="2149" uniqueCount="663">
  <si>
    <t>č.</t>
  </si>
  <si>
    <t>RČO</t>
  </si>
  <si>
    <t>žadatel</t>
  </si>
  <si>
    <t>projekt</t>
  </si>
  <si>
    <t xml:space="preserve">termín konání </t>
  </si>
  <si>
    <t>častka celkem</t>
  </si>
  <si>
    <t>použití I</t>
  </si>
  <si>
    <t xml:space="preserve">termín vyúčtování </t>
  </si>
  <si>
    <t xml:space="preserve">hrazení krátkodobých pronájmů </t>
  </si>
  <si>
    <t>Podpora celoroční činnosti</t>
  </si>
  <si>
    <t>Ohlédnutí, které potěší</t>
  </si>
  <si>
    <t>Do prvního šedivého políčka napište pořadové číslo Vaší  vybrané dotace z prvního sloupce (poř.číslo.)</t>
  </si>
  <si>
    <t>Všechny potřebné údaje v hlavičce všech formulářů za Vás vyplní program.</t>
  </si>
  <si>
    <t xml:space="preserve"> Zde ve žlutých polích se Vám pro Vaší kontrolu zobrazují  zvolené údaje.</t>
  </si>
  <si>
    <t>poř. číslo</t>
  </si>
  <si>
    <t>RČ</t>
  </si>
  <si>
    <t>Žadatel</t>
  </si>
  <si>
    <t xml:space="preserve">u programu č. 1 název projektu, u programu č. 2 název akce </t>
  </si>
  <si>
    <t>Název projektu nebo akce</t>
  </si>
  <si>
    <t>Vyúčtování finančního příspěvku poskytnutého na základě Smlouvy o poskytnutí dotace</t>
  </si>
  <si>
    <t>Obdarovaný subjekt :</t>
  </si>
  <si>
    <r>
      <rPr>
        <sz val="10"/>
        <rFont val="Arial CE"/>
        <family val="2"/>
        <charset val="238"/>
      </rPr>
      <t xml:space="preserve">název projektu/akce </t>
    </r>
    <r>
      <rPr>
        <sz val="8"/>
        <rFont val="Arial CE"/>
        <family val="2"/>
        <charset val="238"/>
      </rPr>
      <t xml:space="preserve"> (dle smlouvy)</t>
    </r>
    <r>
      <rPr>
        <sz val="10"/>
        <rFont val="Arial CE"/>
        <family val="2"/>
        <charset val="238"/>
      </rPr>
      <t xml:space="preserve"> : </t>
    </r>
  </si>
  <si>
    <t>výše poskytnuté dotace v Kč. :</t>
  </si>
  <si>
    <r>
      <rPr>
        <sz val="10"/>
        <rFont val="Arial CE"/>
        <family val="2"/>
        <charset val="238"/>
      </rPr>
      <t xml:space="preserve">účel použití   </t>
    </r>
    <r>
      <rPr>
        <sz val="8"/>
        <rFont val="Arial CE"/>
        <family val="2"/>
        <charset val="238"/>
      </rPr>
      <t xml:space="preserve"> (dle smlouvy)  :</t>
    </r>
  </si>
  <si>
    <t xml:space="preserve"> Dotaci je nutno vyúčtovat  do : </t>
  </si>
  <si>
    <r>
      <rPr>
        <b/>
        <sz val="10"/>
        <rFont val="Arial CE"/>
        <family val="2"/>
        <charset val="238"/>
      </rPr>
      <t xml:space="preserve">Rozpis vyúčtování poskytnuté dotace  </t>
    </r>
    <r>
      <rPr>
        <sz val="8"/>
        <rFont val="Arial CE"/>
        <family val="2"/>
        <charset val="238"/>
      </rPr>
      <t>(vyplňujte podle "Závazných pokynů………")</t>
    </r>
  </si>
  <si>
    <t>číslo dokl.:</t>
  </si>
  <si>
    <t xml:space="preserve">částka : </t>
  </si>
  <si>
    <t xml:space="preserve">název zboží či služby </t>
  </si>
  <si>
    <t xml:space="preserve">Do těchto kolonek pište pouze částky jako číslo. Formát se vyplňuje automaticky. - pište např.  5000  nikoliv 5 000 </t>
  </si>
  <si>
    <t>Nepište tedy čísla  ani s mezerou u tisíců, ani za částkou nepište žádnou zkratku měny, nebo pomlčku, např. 5000,- je špatně</t>
  </si>
  <si>
    <t>Všechny tato chyby mohou  zrušit nastavené formátování a špatně napsaná částka nemusí být  zahrnuta do automatického součtu.</t>
  </si>
  <si>
    <t>Doložené  náklady projektu,  podle uvedených  dokladů.</t>
  </si>
  <si>
    <t>Částka, která byla uhrazena z jiných zdrojů.</t>
  </si>
  <si>
    <t>Jinými zdroji jsou jiné dotace, granty, sponzorské a jiné dary.</t>
  </si>
  <si>
    <t>Částka,  která  byla  uhrazena z vlastních prostředků.</t>
  </si>
  <si>
    <t>Částka uhrazená z vlastních prostředků je v podstatě rozdíl mezi výší poskytnuté dotace</t>
  </si>
  <si>
    <t>Čestné prohlášení :</t>
  </si>
  <si>
    <t>a částkou předloženého vyúčtování, po odečtu částky hrazené z jiných zdrojů.</t>
  </si>
  <si>
    <t xml:space="preserve">Podepsaný zástupce obdarované organizace prohlašuje, že účetní doklady předložené k tomuto </t>
  </si>
  <si>
    <t>vyúčtování nebyly a nebudou použity pro jiný účel, než je  řízení o poskytnutí dotace ke kterému</t>
  </si>
  <si>
    <t>obdarovaný předkládá toto vyúčtování.</t>
  </si>
  <si>
    <t xml:space="preserve">Přílohou předloženého vyúčtování  jsou : </t>
  </si>
  <si>
    <t>a)   kopie  uvedených  dokladů,  jejichž originály byly zkontrolovány, označeny a vráceny  obdarovanému</t>
  </si>
  <si>
    <t xml:space="preserve">b)   další doklady v počtu listů  :  </t>
  </si>
  <si>
    <t xml:space="preserve">V Praze dne  : </t>
  </si>
  <si>
    <t xml:space="preserve">Razítko  a podpis  odpovědného zástupce obdarovaného : </t>
  </si>
  <si>
    <t xml:space="preserve">kontrola dokladů provedena dne : </t>
  </si>
  <si>
    <t>poznámky :</t>
  </si>
  <si>
    <t>Žádost o souhlas se změnou účelu použití finančních prostředků.</t>
  </si>
  <si>
    <t>TJ Sokol Stodůlky</t>
  </si>
  <si>
    <t xml:space="preserve">Celoroční činnost TJ Sokol Stodůlky </t>
  </si>
  <si>
    <r>
      <rPr>
        <sz val="10"/>
        <rFont val="Arial CE"/>
        <family val="2"/>
        <charset val="238"/>
      </rPr>
      <t>název projektu/akce</t>
    </r>
    <r>
      <rPr>
        <sz val="8"/>
        <rFont val="Arial CE"/>
        <family val="2"/>
        <charset val="238"/>
      </rPr>
      <t xml:space="preserve"> (dle smlouvy)</t>
    </r>
    <r>
      <rPr>
        <sz val="10"/>
        <rFont val="Arial CE"/>
        <family val="2"/>
        <charset val="238"/>
      </rPr>
      <t xml:space="preserve"> : </t>
    </r>
  </si>
  <si>
    <t>Cyklistický spolek Stodůlky</t>
  </si>
  <si>
    <t>Podpora činnosti Cyklistického spolku Stodůlky</t>
  </si>
  <si>
    <t>SK Aktis Praha</t>
  </si>
  <si>
    <t>Sportovní Klub Hala Lužiny</t>
  </si>
  <si>
    <t>Podpora celoroční pravidelné činnosti v oblasti sportu</t>
  </si>
  <si>
    <t xml:space="preserve">ŠSK při ZŠ Janského </t>
  </si>
  <si>
    <t>HB Basket Praha o.p.s.</t>
  </si>
  <si>
    <t>Obdarovaný subjekt žádá o souhlas se změnou účelu využití poskytnuté dotace pro položku :</t>
  </si>
  <si>
    <t>Taekwondo WTF klub Praha</t>
  </si>
  <si>
    <t>Pronájmy tělových. zařízení a mat. techn. vybavení oddílu dětí a mládeže</t>
  </si>
  <si>
    <t>Uveďte výši částky a žádaný nový účel využití</t>
  </si>
  <si>
    <t>č. :</t>
  </si>
  <si>
    <t>účel použití</t>
  </si>
  <si>
    <t>I.</t>
  </si>
  <si>
    <t>II.</t>
  </si>
  <si>
    <t>Odůvodnění :</t>
  </si>
  <si>
    <t>Datum :</t>
  </si>
  <si>
    <t>Podpis :</t>
  </si>
  <si>
    <t>Vyjádření zástupce starosty :</t>
  </si>
  <si>
    <t>Žádost o souhlas se změnou termínu konání akce</t>
  </si>
  <si>
    <t xml:space="preserve">V případě akcí pro veřejnost původně uvedený (plánovaný) termín konání akce </t>
  </si>
  <si>
    <t xml:space="preserve">Obdarovaný subjekt žádá o souhlas se změnou termínu konání akce - upřesňuje termín. </t>
  </si>
  <si>
    <t>Nový - upřesněný -  termín konání akce.</t>
  </si>
  <si>
    <t>Žádost o prodloužení termínu k předložení vyúčtování</t>
  </si>
  <si>
    <t xml:space="preserve">Obdarovaný subjekt žádá o prodloužení původně stanoveného termínu pro předložení vyúčtování. </t>
  </si>
  <si>
    <t xml:space="preserve">Nový termín pro předložení vyúčtování : </t>
  </si>
  <si>
    <t>Zpráva delegáta o konání akce</t>
  </si>
  <si>
    <t>Hlavní pořadatel akce :</t>
  </si>
  <si>
    <t>Název akce:</t>
  </si>
  <si>
    <t>Termín konání akce/datum:</t>
  </si>
  <si>
    <t>Termín konání akce/čas:</t>
  </si>
  <si>
    <t>Místo konání akce:</t>
  </si>
  <si>
    <t>Druh akce :</t>
  </si>
  <si>
    <t>Odhad počtu účastníků :</t>
  </si>
  <si>
    <t>Přítomnost zástupce MČ :</t>
  </si>
  <si>
    <t>Účast TV Praha 13 / jiné TV :</t>
  </si>
  <si>
    <t>Delegát spolupořadatele :</t>
  </si>
  <si>
    <t>Fotograf MČ :</t>
  </si>
  <si>
    <t>Poznámky :</t>
  </si>
  <si>
    <t>Městská část Praha 13</t>
  </si>
  <si>
    <t>(Nelze předkládat paragony se všeobecným názvem „Kancelářské potřeby“, „Drogerie“, „Výtvarné potřeby“ atd. Tento rozpis musí provést prodejna, nikoliv dodatečně kupující.)</t>
  </si>
  <si>
    <t xml:space="preserve">                                               </t>
  </si>
  <si>
    <t>turnaje spojené s náborem</t>
  </si>
  <si>
    <t>pronájem prostor</t>
  </si>
  <si>
    <t>turnaj podzim a nábory celoroční</t>
  </si>
  <si>
    <t xml:space="preserve">materiální zabezpečení  a technické zabezpečení </t>
  </si>
  <si>
    <t xml:space="preserve">dárky pro účastníky a materiální zabezpečení </t>
  </si>
  <si>
    <t>turnaje žáků a přípravek, nábory</t>
  </si>
  <si>
    <t>turnaje a zápasy malých tenisových nadějí</t>
  </si>
  <si>
    <t>Sportovní klub Velká Ohrada, z.s.</t>
  </si>
  <si>
    <t>Podpora sportu na Velké Ohradě</t>
  </si>
  <si>
    <t>Turnaj ve stolním tenisu</t>
  </si>
  <si>
    <t>Turnaj v badmintonu</t>
  </si>
  <si>
    <t xml:space="preserve">pronájem prostor a technické zabezpečení </t>
  </si>
  <si>
    <t>Basketbalový turnaj mladších žáků</t>
  </si>
  <si>
    <t>Basketbalový turnaj starších žáků</t>
  </si>
  <si>
    <t>Sportovní den SKVO na Festivalu volného času</t>
  </si>
  <si>
    <t xml:space="preserve">dárky pro účastníky a technické zabezpečení </t>
  </si>
  <si>
    <t>SK Aktis Praha, z.s.</t>
  </si>
  <si>
    <t xml:space="preserve">medaile a poháry v soutěži a technické zabezpečení </t>
  </si>
  <si>
    <t>BK HB Basket, z.s.</t>
  </si>
  <si>
    <t>EWSC Praha, z.s.</t>
  </si>
  <si>
    <t>Tréninky Powerchair Hockey pro děti i dospělé</t>
  </si>
  <si>
    <t>OLYMP FLORBAL, z.s.</t>
  </si>
  <si>
    <t>Florbal pro děti na území MČ Praha 13</t>
  </si>
  <si>
    <t>FitStation.cz, z.s.</t>
  </si>
  <si>
    <t>Rozvoj tréninkové základny</t>
  </si>
  <si>
    <t>Sportovní den se závody v aerobiku</t>
  </si>
  <si>
    <t>pronájem prostor a dárky pro účastníky</t>
  </si>
  <si>
    <t>SK JEREMI, z.s.</t>
  </si>
  <si>
    <t>Vybavení a materiál pro sportovní školy</t>
  </si>
  <si>
    <t xml:space="preserve">honoráře pro profesionální účinkující a materiální zabezpečení </t>
  </si>
  <si>
    <t>Jarní dětská olympiáda</t>
  </si>
  <si>
    <t>Sportovní klub YAWARA PRAGUE z.s.</t>
  </si>
  <si>
    <t>Ludus Magnus z.s.</t>
  </si>
  <si>
    <t>Sportovní kurzy při školách Prahy 13</t>
  </si>
  <si>
    <t>SPORTJOY, z. s.</t>
  </si>
  <si>
    <t>Sportovní příměstské tábory pro děti v Praze 13</t>
  </si>
  <si>
    <t>Tenisová škola Tallent s.r.o.</t>
  </si>
  <si>
    <t>Ing. Natália Poldaufová</t>
  </si>
  <si>
    <t>Sportklub Bessie, z.s.</t>
  </si>
  <si>
    <t>materiální zabezpečení  a dárky pro účastníky</t>
  </si>
  <si>
    <t>Divadlo D13, z.s.</t>
  </si>
  <si>
    <t>Taneční studio Mirabel, z.s.</t>
  </si>
  <si>
    <t>TS DEMO, z.s.</t>
  </si>
  <si>
    <t>Celoroční činnost komunitního centra Czech Photo pro komunitu seniorů</t>
  </si>
  <si>
    <t>Dětský karneval na ledě</t>
  </si>
  <si>
    <t>honoráře pro profesionální účinkující a dárky pro účastníky</t>
  </si>
  <si>
    <t>Ekodomov, z.s.</t>
  </si>
  <si>
    <t>Pro kořínky, z. s.</t>
  </si>
  <si>
    <t>Pečujeme o zahradu Prokopka a její komunitu</t>
  </si>
  <si>
    <t>Pro kořínky, z.s.</t>
  </si>
  <si>
    <t>Čarodějnice</t>
  </si>
  <si>
    <t>Dětský den</t>
  </si>
  <si>
    <t>Drakiáda</t>
  </si>
  <si>
    <t>Rozloučení s prázdninami</t>
  </si>
  <si>
    <t>Mikulášská nadílka</t>
  </si>
  <si>
    <t>Třebonické letní hry</t>
  </si>
  <si>
    <t>technické zabezpečení  a dárky pro účastníky</t>
  </si>
  <si>
    <t>Den dětí s hasiči</t>
  </si>
  <si>
    <t>Rozsvícení vánočního stromu s nadílkou pro děti</t>
  </si>
  <si>
    <t>Velikonoční koncert</t>
  </si>
  <si>
    <t>Společnost pro talent a nadání</t>
  </si>
  <si>
    <t>TIB, z.s.</t>
  </si>
  <si>
    <t>Dvě šance v Trávě</t>
  </si>
  <si>
    <t>Centrum pro dětský sluch Tamtam, o.p.s.</t>
  </si>
  <si>
    <t>Keramická dílna pro sluchově postižené a slyšící děti a dospělé</t>
  </si>
  <si>
    <t>Místo porozumění - Zahradní slavnost</t>
  </si>
  <si>
    <t>Proxima Sociale o.p.s.</t>
  </si>
  <si>
    <t>Šikovné děti, z.s.</t>
  </si>
  <si>
    <t>Šikovné děti - Kutil Junior -  pravidelné kroužky řemesel a kutilství</t>
  </si>
  <si>
    <t>Řemeslné a kutilské dílny pro děti a mládež - Medobraní</t>
  </si>
  <si>
    <t>Řemeslné a kutilské dílny pro školní družiny</t>
  </si>
  <si>
    <t>Zdravotní klaun, o.p.s. </t>
  </si>
  <si>
    <t>Pravidelné klauniády na specializovaných odděleních FN Motol</t>
  </si>
  <si>
    <t xml:space="preserve">Podpis : </t>
  </si>
  <si>
    <t>TJ Sokol Stodůlky Z.S.</t>
  </si>
  <si>
    <t>vaclav.sailer@post.cz</t>
  </si>
  <si>
    <t>jcivin@cbox.cz</t>
  </si>
  <si>
    <t>skaktis@seznam.cz</t>
  </si>
  <si>
    <t>hbbasket@hbbasket.cz</t>
  </si>
  <si>
    <t>iva.zemkova@jaguars.cz</t>
  </si>
  <si>
    <t>Panthers Praha, z.s.</t>
  </si>
  <si>
    <t>Podpora mládežnického florbalu na Praze 13</t>
  </si>
  <si>
    <t>info@panthers.cz</t>
  </si>
  <si>
    <t>piech@fbkolymp.cz</t>
  </si>
  <si>
    <t>gtrefna@gmail.com</t>
  </si>
  <si>
    <t>sacha@jeremi.cz</t>
  </si>
  <si>
    <t>info@verejnasportovni.cz, kopec@verejnasportovni.cz</t>
  </si>
  <si>
    <t>gracovajudo@seznam.cz</t>
  </si>
  <si>
    <t>monikajanstova@gmail.com</t>
  </si>
  <si>
    <t>libor.tesner@tallent.cz</t>
  </si>
  <si>
    <t>poldaufova@alisa.cz</t>
  </si>
  <si>
    <t>iveta.cmerova@gmail.com</t>
  </si>
  <si>
    <t>pekarkova.k@tsmirabel.cz</t>
  </si>
  <si>
    <t>jitka.tsdemo@gmail.com</t>
  </si>
  <si>
    <t>humlova@czechphoto.org</t>
  </si>
  <si>
    <t>manazer@topdanceprague.cz</t>
  </si>
  <si>
    <t>Pionýr, z. s. - Pionýrská skupina RONDEL</t>
  </si>
  <si>
    <t>rondel@praha.pionyr.cz</t>
  </si>
  <si>
    <t>tomas.hodek@ekodomov.cz</t>
  </si>
  <si>
    <t>info@zahradaprokopka.cz</t>
  </si>
  <si>
    <t>Sbor dobrovolných hasičů Stodůlky</t>
  </si>
  <si>
    <t>evamichlova@centrum.cz</t>
  </si>
  <si>
    <t>martahorakova69@seznam.cz</t>
  </si>
  <si>
    <t>lucie.fricova@farnoststodulky.cz</t>
  </si>
  <si>
    <t>vondrakova@gmail.com</t>
  </si>
  <si>
    <t>zuzana.kocikova@tib.cz</t>
  </si>
  <si>
    <t>fenclova@detskysluch.cz</t>
  </si>
  <si>
    <t>egertova@proximasociale.cz</t>
  </si>
  <si>
    <t>info@kutiljunior.cz</t>
  </si>
  <si>
    <t>materiální zabezpečení</t>
  </si>
  <si>
    <t>květen - prosinec 2025</t>
  </si>
  <si>
    <t xml:space="preserve">pronájem prostor a materiální zabezpečení </t>
  </si>
  <si>
    <t>turnaje v nohejbalu, spojené s náborem</t>
  </si>
  <si>
    <t xml:space="preserve">technické zabezpečení  a materiální zabezpečení </t>
  </si>
  <si>
    <t>Butovický Zajíček</t>
  </si>
  <si>
    <t>Panthers Day</t>
  </si>
  <si>
    <t>Den rodin</t>
  </si>
  <si>
    <t>JEREMI NAROZENINY</t>
  </si>
  <si>
    <t xml:space="preserve">medaile a poháry v soutěži a materiální zabezpečení </t>
  </si>
  <si>
    <t>info@sportjoy.cz</t>
  </si>
  <si>
    <t>patrik.boubin@seznam.cz</t>
  </si>
  <si>
    <t>říjen či listopad</t>
  </si>
  <si>
    <t>Běh Prahou 13 na 5 a 13 km</t>
  </si>
  <si>
    <t>Tradičně - netradičně</t>
  </si>
  <si>
    <t>Pevně v sedle</t>
  </si>
  <si>
    <t>Vánoční koncert</t>
  </si>
  <si>
    <t>září 2025</t>
  </si>
  <si>
    <t>Řemeslné dílny pro děti a mládež - Svatováclavské slavnosti</t>
  </si>
  <si>
    <t>eva.husarova@zdravotniklaun.cz</t>
  </si>
  <si>
    <r>
      <t>14.</t>
    </r>
    <r>
      <rPr>
        <sz val="7"/>
        <rFont val="Times New Roman"/>
        <family val="1"/>
        <charset val="238"/>
      </rPr>
      <t xml:space="preserve">  </t>
    </r>
    <r>
      <rPr>
        <sz val="12"/>
        <rFont val="Times New Roman"/>
        <family val="1"/>
        <charset val="238"/>
      </rPr>
      <t>V případě, že obdarovaný subjekt nečerpá získané finanční prostředky z důvodu neuskutečnění záměru, musí poskytnuté finanční prostředky co nejdříve vrátit, aby bylo možné je dále použít         na jinou odpovídající činnost.</t>
    </r>
  </si>
  <si>
    <r>
      <t>15.</t>
    </r>
    <r>
      <rPr>
        <sz val="7"/>
        <rFont val="Times New Roman"/>
        <family val="1"/>
        <charset val="238"/>
      </rPr>
      <t xml:space="preserve">  </t>
    </r>
    <r>
      <rPr>
        <sz val="12"/>
        <rFont val="Times New Roman"/>
        <family val="1"/>
        <charset val="238"/>
      </rPr>
      <t>Závažné, nebo opakující se závady ve vyúčtování, případně opožděné předání vyúčtování, ve svém důsledku povedou minimálně k vyřazení žadatele z dotačního řízení v příštím roce, případně podle závažnosti závady, až k nepřijetí nesprávného vyúčtování s následkem povinnosti vrácení poskytnuté dotace, nebo její části.</t>
    </r>
  </si>
  <si>
    <r>
      <t>16.</t>
    </r>
    <r>
      <rPr>
        <sz val="7"/>
        <rFont val="Times New Roman"/>
        <family val="1"/>
        <charset val="238"/>
      </rPr>
      <t xml:space="preserve">  </t>
    </r>
    <r>
      <rPr>
        <sz val="12"/>
        <rFont val="Times New Roman"/>
        <family val="1"/>
        <charset val="238"/>
      </rPr>
      <t>Tyto závazné pokyny k vyúčtování jsou přílohou Smlouvy o poskytnutí dotace.</t>
    </r>
  </si>
  <si>
    <r>
      <rPr>
        <sz val="12"/>
        <rFont val="Times New Roman"/>
        <family val="1"/>
        <charset val="238"/>
      </rPr>
      <t>7.</t>
    </r>
    <r>
      <rPr>
        <sz val="11"/>
        <rFont val="Times New Roman"/>
        <family val="1"/>
        <charset val="238"/>
      </rPr>
      <t xml:space="preserve">   </t>
    </r>
    <r>
      <rPr>
        <sz val="12"/>
        <rFont val="Times New Roman"/>
        <family val="1"/>
        <charset val="238"/>
      </rPr>
      <t>Obdarovaný dále doloží:</t>
    </r>
  </si>
  <si>
    <t xml:space="preserve">celoročnní čínnost všech oddílů </t>
  </si>
  <si>
    <t>Kovářova 545, Stodůlky,155 00  Praha 5</t>
  </si>
  <si>
    <t>Václav Sailer</t>
  </si>
  <si>
    <t>61381616</t>
  </si>
  <si>
    <t>úhradu nezbytných externích služeb za 30 000 Kč</t>
  </si>
  <si>
    <t>třicettisíc Kč</t>
  </si>
  <si>
    <t>spolek</t>
  </si>
  <si>
    <t>Městský soud v Praze,spolkový rejstřík, oddíl L, vložka 471</t>
  </si>
  <si>
    <t>131194319/0800</t>
  </si>
  <si>
    <t>Česká spořitelna a.s.</t>
  </si>
  <si>
    <t>UZ 98</t>
  </si>
  <si>
    <t>31.12.2026</t>
  </si>
  <si>
    <t>Kurzova 2391, 155 00 Praha 5</t>
  </si>
  <si>
    <t>Ing. Jaroslav Civín, CSc.</t>
  </si>
  <si>
    <t>hrazení krátkodobých pronájmů  za 30 000 Kč</t>
  </si>
  <si>
    <t xml:space="preserve">spolek </t>
  </si>
  <si>
    <t>Městský soud v Praze ,spolkový rejstřík, oddíl L, vložka 7210</t>
  </si>
  <si>
    <t>129947369/0800</t>
  </si>
  <si>
    <t xml:space="preserve">Jaroslava Foglara 1335/12, Praha 13, Stodůlky </t>
  </si>
  <si>
    <t>Mgr Radek Bártl</t>
  </si>
  <si>
    <t>Městský soud v Praze ,spolkový rejstřík, oddíl L, vložka 10980</t>
  </si>
  <si>
    <t>166959836/0300</t>
  </si>
  <si>
    <t>ČSOB a.s.</t>
  </si>
  <si>
    <t>HC KERT PARK PRAHA z.s.</t>
  </si>
  <si>
    <t>Treninkové středisko mládeže hokejbalu 2026</t>
  </si>
  <si>
    <t>Bellušova 1867/50,  155 00 Praha 13</t>
  </si>
  <si>
    <t>David Kuna</t>
  </si>
  <si>
    <t>26538865</t>
  </si>
  <si>
    <t>hrazení krátkodobých pronájmů  za 25 000  Kč a nákup spotřebního materiálu za 5 000 Kč</t>
  </si>
  <si>
    <t>Městský soud v Praze ,spolkový rejstřík, oddíl L, vložka 12015</t>
  </si>
  <si>
    <t>172301707/0300</t>
  </si>
  <si>
    <t>Československá obchodní banka</t>
  </si>
  <si>
    <t>d.kuna@seznam.cz</t>
  </si>
  <si>
    <t>podpora pravidelné sportovní činnosti děí a mládeže</t>
  </si>
  <si>
    <t>Petržílkova 2261/24, 158 00 Praha 5</t>
  </si>
  <si>
    <t>Hana Brejlová</t>
  </si>
  <si>
    <t>06661980</t>
  </si>
  <si>
    <t>Městský soud v Praze ,spolkový rejstřík, oddíl L, vložka 69599</t>
  </si>
  <si>
    <t>5130083329/0800</t>
  </si>
  <si>
    <t>Česká spořitelna, a.s.</t>
  </si>
  <si>
    <t>Jaroslava Foglara 1332/6, 155 00 Praha13</t>
  </si>
  <si>
    <t>Iva Zemková</t>
  </si>
  <si>
    <t>Městský soud v Praze ,spolkový rejstřík, oddíl L, vložka 14110</t>
  </si>
  <si>
    <t>2100639660/2010</t>
  </si>
  <si>
    <t>Fio banka a.s.</t>
  </si>
  <si>
    <t>Kovářova 26/12, Praha 13 - Stodůlky, 155 00</t>
  </si>
  <si>
    <t>Jan Tůma</t>
  </si>
  <si>
    <t>70099588</t>
  </si>
  <si>
    <t>Městský soud v Praze ,spolkový rejstřík, oddíl L, vložka 10387</t>
  </si>
  <si>
    <t>155844355/2010</t>
  </si>
  <si>
    <t>Bulharská 996/20 Michle (Praha 4) 140 00 Praha</t>
  </si>
  <si>
    <t>Mgr. Pavel Piech</t>
  </si>
  <si>
    <t>26575418</t>
  </si>
  <si>
    <t>Městský soud v Praze ,spolkový rejstřík, oddíl L, vložka 19676</t>
  </si>
  <si>
    <t>22235222/2010</t>
  </si>
  <si>
    <t>Litovická 778, 253 01 Hostivice</t>
  </si>
  <si>
    <t>Ing. Gabriela Rytířová</t>
  </si>
  <si>
    <t>05402581</t>
  </si>
  <si>
    <t>hrazení krátkodobých pronájmů  za 27 000 Kč a nákup zařízení a vybavení  za 3 000 Kč</t>
  </si>
  <si>
    <t>Městský soud v Praze ,spolkový rejstřík, oddíl L, vložka 66754</t>
  </si>
  <si>
    <t>5834488359/0800</t>
  </si>
  <si>
    <t>Jeremiášova 2581/2, 155 00, Praha 5</t>
  </si>
  <si>
    <t>Judr. Monika Vtípilová</t>
  </si>
  <si>
    <t>05260868</t>
  </si>
  <si>
    <t>nákup spotřebního materiálu za 20 000 Kč</t>
  </si>
  <si>
    <t>dvacettisíc Kč</t>
  </si>
  <si>
    <t>zapsaný spolek</t>
  </si>
  <si>
    <t>Městský soud v Praze ,spolkový rejstřík, oddíl L, vložka 66328</t>
  </si>
  <si>
    <t>2901058487/2010</t>
  </si>
  <si>
    <t>Inga Zotova-Mikshina</t>
  </si>
  <si>
    <t>Jóga pro dospívající - pronájem Avaloky</t>
  </si>
  <si>
    <t>Smetanova 361, Jinočany, 252 25</t>
  </si>
  <si>
    <t>17525942</t>
  </si>
  <si>
    <t>hrazení krátkodobých pronájmů  za 29 800 Kč</t>
  </si>
  <si>
    <t>dvacetdevěttisícosumset Kč</t>
  </si>
  <si>
    <t>FO</t>
  </si>
  <si>
    <t>Živnostenský rejstřík městského úřadu Černošice</t>
  </si>
  <si>
    <t>2681231013/3030</t>
  </si>
  <si>
    <t>AirBank</t>
  </si>
  <si>
    <t>inzm.joga@gmail.com</t>
  </si>
  <si>
    <t>CZECH FB FACILITY z.s.</t>
  </si>
  <si>
    <t>Kroužek florbalu ZŠ Bronzová</t>
  </si>
  <si>
    <t>Přední 417, Zvole u Prahy 252 45</t>
  </si>
  <si>
    <t>Daniel Wertheim</t>
  </si>
  <si>
    <t>01277871</t>
  </si>
  <si>
    <t>hrazení krátkodobých pronájmů  za 15 000 Kč a nákup zařízení a vybavení  za 5 000 Kč</t>
  </si>
  <si>
    <t>Městský soud v Praze ,spolkový rejstřík, oddíl L, vložka 25112</t>
  </si>
  <si>
    <t>1600356202/2010</t>
  </si>
  <si>
    <t>wertheim.d@seznam.cz</t>
  </si>
  <si>
    <t>Sportovní klub Motorlet Praha, spolek</t>
  </si>
  <si>
    <t>Zajištění sportovišť pro tréninky a zápasy mládeže</t>
  </si>
  <si>
    <t>Radlická 298/105, 150 00 Praha 5</t>
  </si>
  <si>
    <t>JUDr. Rudolf Blažek</t>
  </si>
  <si>
    <t>00538663</t>
  </si>
  <si>
    <t>Městský soud v Praze ,spolkový rejstřík, oddíl L, vložka 224</t>
  </si>
  <si>
    <t>15130051/0100</t>
  </si>
  <si>
    <t>Komerční banka, a.s.</t>
  </si>
  <si>
    <t>fotbal@sk-motorlet.cz</t>
  </si>
  <si>
    <t>Veřejná Sportovní Akademie</t>
  </si>
  <si>
    <t>Snag golf na Praze 13</t>
  </si>
  <si>
    <t>Zátopkova 100/2, Břevnov 169 00 Praha 6</t>
  </si>
  <si>
    <t>Roman Slavík</t>
  </si>
  <si>
    <t>63113767</t>
  </si>
  <si>
    <t xml:space="preserve">úhradu nezbytných externích služeb za 29 000 Kč </t>
  </si>
  <si>
    <t>dvacetdevěttisíc Kč</t>
  </si>
  <si>
    <t>Městský soud v Praze,spolkový rejstřík, oddíl L, vložka 6993</t>
  </si>
  <si>
    <t>2600328340/2010</t>
  </si>
  <si>
    <t>Fio banka, a.s</t>
  </si>
  <si>
    <t>zvyšeni zajmu o judo mezi děti Prahy 13</t>
  </si>
  <si>
    <t>Petržílkova 2583/13, Stodůlky, 158 00 Praha 13</t>
  </si>
  <si>
    <t>Bocharova Naděžda</t>
  </si>
  <si>
    <t>02467429</t>
  </si>
  <si>
    <t>hrazení krátkodobých pronájmů  za 25 000 Kč a nákup spotřebního materiálu za 5 000 Kč</t>
  </si>
  <si>
    <t xml:space="preserve"> spolek</t>
  </si>
  <si>
    <t>Městský soud v Praze ,spolkový rejstřík, oddíl L, vložka 26556</t>
  </si>
  <si>
    <t xml:space="preserve">2900708978 / 2010 </t>
  </si>
  <si>
    <t>Yamka Minigolfclub Butovice, z.s.</t>
  </si>
  <si>
    <t>Sportovní minigolf 2026</t>
  </si>
  <si>
    <t>Drahobejlova 2215/6, 190 00  Praha 9</t>
  </si>
  <si>
    <t>Tomáš Navrátil</t>
  </si>
  <si>
    <t>65497953</t>
  </si>
  <si>
    <t>hrazení krátkodobých pronájmů  za 15 000 Kč a nákup spotřebního materiálu za 5 000 Kč</t>
  </si>
  <si>
    <t>Městský soud v Praze,spolkový rejstřík,  oddíl L,vložka 69641</t>
  </si>
  <si>
    <t>2201351121/2010</t>
  </si>
  <si>
    <t>tomas.navratil@agencie.cz</t>
  </si>
  <si>
    <t xml:space="preserve">Stroupežnického 1720/3, 150 00 Praha - Smíchov </t>
  </si>
  <si>
    <t>Mgr. Petr Hanzlík</t>
  </si>
  <si>
    <t>03578151</t>
  </si>
  <si>
    <t>Městský soud v Praze,spolkový rejstřík, oddíl L, vložka 61403</t>
  </si>
  <si>
    <t>2000701199/2010</t>
  </si>
  <si>
    <t>Příspěvek na pravidelné kroužky, popularizaci tenisu a turnaje pro neregistrované děti na Praze 13</t>
  </si>
  <si>
    <t>Opatovická 18, Praha 1, 110 00</t>
  </si>
  <si>
    <t>Ing. Libor Tesner, jednatel</t>
  </si>
  <si>
    <t>hrazení krátkodobých pronájmů  za 24 000 Kč a nákup zařízení a vybavení  za 6 000 Kč</t>
  </si>
  <si>
    <t>s.r.o.</t>
  </si>
  <si>
    <t>Městský soud v Praze ,obchodní rejstřík, oddíl C, vložka 59217</t>
  </si>
  <si>
    <t>1800232103/0300</t>
  </si>
  <si>
    <t>Judo club Kidsport z.s.</t>
  </si>
  <si>
    <t>Organizace oddílů a kroužků juda v ZŠ a sportovních centrech</t>
  </si>
  <si>
    <t>U Záběhlického zámku 57/2a, 106 00, Praha 10</t>
  </si>
  <si>
    <t>Mgr. Jiří Vaněk</t>
  </si>
  <si>
    <t>hrazení krátkodobých pronájmů  za 20 000 Kč a nákup zařízení a vybavení  za 10 000 Kč</t>
  </si>
  <si>
    <t>Městský soud v Praze,spolkový rejstřík,  oddíl L, vložka 22611</t>
  </si>
  <si>
    <t>2002234934/2010</t>
  </si>
  <si>
    <t>Fio Banka</t>
  </si>
  <si>
    <t xml:space="preserve">info@judoprodeti.cz, </t>
  </si>
  <si>
    <t>Tai-chi a Čchi-kung pro seniory a aktivní skupinu obyvatelů Prahy 13</t>
  </si>
  <si>
    <t>Sulova 1249, 156 00 Praha 5 – Zbraslav</t>
  </si>
  <si>
    <t>Natália Poldaufová</t>
  </si>
  <si>
    <t>hrazení krátkodobých pronájmů  za 29 000 Kč  a úhradu nezbytných externích služeb za 1 000 Kč</t>
  </si>
  <si>
    <t>ÚMČ Praha 16, čj. ŽO/18782/2022/LOR</t>
  </si>
  <si>
    <t>2500339915/2010</t>
  </si>
  <si>
    <t>Klub Lučinka, z.s.</t>
  </si>
  <si>
    <t>Celoročnní čínost Folklorního souboru Lučinka</t>
  </si>
  <si>
    <t>Bellušova 1801/1, Stodůlky, 155 00 Praha 5</t>
  </si>
  <si>
    <t>Kamil Borovička</t>
  </si>
  <si>
    <t>67984258</t>
  </si>
  <si>
    <t>nákup zařízení a vybavení  za 20 000 Kč</t>
  </si>
  <si>
    <t>Městský soud v Praze ,spolkový rejstřík, oddíl L, vložka 8896</t>
  </si>
  <si>
    <t>567984258/2010</t>
  </si>
  <si>
    <t>UZ 0</t>
  </si>
  <si>
    <t>vedouci@fslucinka.cz</t>
  </si>
  <si>
    <t>Podpora a realizace představení</t>
  </si>
  <si>
    <t xml:space="preserve">Kovářova 1615/4,Stodůlky, 155 00  Praha </t>
  </si>
  <si>
    <t>Iveta Cmerová</t>
  </si>
  <si>
    <t>26577224</t>
  </si>
  <si>
    <t>úhradu nezbytných externích služeb za 20 000 Kč</t>
  </si>
  <si>
    <t>Městský soud v Praze ,spolkový rejstřík, oddíl L, vložka 19613</t>
  </si>
  <si>
    <t>2401463478/2010</t>
  </si>
  <si>
    <t>Tancem ke zdraví- Podpora celoroční činnosti</t>
  </si>
  <si>
    <t>Pod Špitálem 1306, Zbraslav, 156 00 Praha</t>
  </si>
  <si>
    <t>Mgr. Kristína Pekárková</t>
  </si>
  <si>
    <t>22909231</t>
  </si>
  <si>
    <t>hrazení krátkodobých pronájmů  za 10 000 Kč a nákup zařízení a vybavení  za 10 000 Kč</t>
  </si>
  <si>
    <t>Městský soud v Praze ,spolkový rejstřík, oddíl L, vložka 22333</t>
  </si>
  <si>
    <t>2200648476/2010</t>
  </si>
  <si>
    <t>Podpora soutěžní sportovní činnosti</t>
  </si>
  <si>
    <t>Svitákova 2810/5, 155 00 Praha</t>
  </si>
  <si>
    <t>Ing. Jitka Žaloudková</t>
  </si>
  <si>
    <t>06295703</t>
  </si>
  <si>
    <t>úhradu nezbytných externích služeb za 16 000 Kč a nákup zařízení a vybavení  za 4 000 Kč</t>
  </si>
  <si>
    <t>Městský soud v Praze ,spolkový rejstřík, oddíl L, vložka 68840</t>
  </si>
  <si>
    <t>2701283006/2010</t>
  </si>
  <si>
    <t>Czech Photo Centre</t>
  </si>
  <si>
    <t>Seydlerova 2835/4, Praha 13, Nové Butovice</t>
  </si>
  <si>
    <t>Ing. Veronika Souralová</t>
  </si>
  <si>
    <t>04844025</t>
  </si>
  <si>
    <t>Městský soud v Praze, obchodní rejstřík, oddíl O, vložka 253673</t>
  </si>
  <si>
    <t>117742593/0300</t>
  </si>
  <si>
    <t>ČSOB</t>
  </si>
  <si>
    <t>Top Dance Prague Team, z.s.</t>
  </si>
  <si>
    <t>Top Dance Prague 2026</t>
  </si>
  <si>
    <t>Zelená/1570/16000/Praha 6</t>
  </si>
  <si>
    <t>Ing. Marek Šisl</t>
  </si>
  <si>
    <t>04974336</t>
  </si>
  <si>
    <t>Městský soud v Praze ,spolkový rejstřík, oddíl L, vložka 65164</t>
  </si>
  <si>
    <t>2600994466/2010</t>
  </si>
  <si>
    <t>Fio Banka a. s.</t>
  </si>
  <si>
    <t>10 strážců RONDELu</t>
  </si>
  <si>
    <t>Amforová 1886/42, Stodůlky, 155 00 Praha 5</t>
  </si>
  <si>
    <t>Jiří Král</t>
  </si>
  <si>
    <t>nákup zařízení a vybavení  za 15 000 Kč a hrazení krátkodobých pronájmů  za 5 000 Kč</t>
  </si>
  <si>
    <t>pobočný spolek</t>
  </si>
  <si>
    <t>Městský soud v Praze ,spolkový rejstřík, oddíl L, vložka 79280</t>
  </si>
  <si>
    <t>2602952841/2010</t>
  </si>
  <si>
    <t>Malý průzkumník přírody na Praze 13 (2026)</t>
  </si>
  <si>
    <t>V Podbabě 29b/2602, 160 00, Praha 6</t>
  </si>
  <si>
    <t xml:space="preserve">Tomáš Hodek </t>
  </si>
  <si>
    <t>26664488</t>
  </si>
  <si>
    <t>nákup zařízení a vybavení  za 10 000 Kč a nákup spotřebního materiálu za 10 000 Kč</t>
  </si>
  <si>
    <t>Městský soud v Praze ,spolkový rejstřík, oddíl L, vložka 14737</t>
  </si>
  <si>
    <t>2100296629/2010</t>
  </si>
  <si>
    <t>Klausova 2541/15, Stodůlky, 155 00 Praha 5</t>
  </si>
  <si>
    <t>Jana Srdce, Pavel Kabíček</t>
  </si>
  <si>
    <t>19096348</t>
  </si>
  <si>
    <t>úhradu nezbytných externích služeb za 15 000 Kč a nákup zařízení a vybavení  za 5 000 Kč</t>
  </si>
  <si>
    <t>Městský soud v Praze ,spolkový rejstřík, oddíl L, vložka 77295</t>
  </si>
  <si>
    <t>257979891/0600</t>
  </si>
  <si>
    <t>MONETA Money bank, a.s.</t>
  </si>
  <si>
    <t>Nákup sportovního oblečení</t>
  </si>
  <si>
    <t xml:space="preserve">Tlumačovská 2747/28, Stodůlky ( Praha 13) 155 00 Praha </t>
  </si>
  <si>
    <t>Vojtěch Koutek</t>
  </si>
  <si>
    <t>65994175</t>
  </si>
  <si>
    <t>nákup zařízení a vybavení  za 30 000 Kč</t>
  </si>
  <si>
    <t>Městský soud v Praze ,spolkový rejstřík, oddíl L, vložka 32435</t>
  </si>
  <si>
    <t>2401438803/2010</t>
  </si>
  <si>
    <t>SH ČMS SDH Praha - Třebonice</t>
  </si>
  <si>
    <t>Rozhýbejme děti a mládež.</t>
  </si>
  <si>
    <t>Na Klínech 95, Třebonice 155 00 Praha</t>
  </si>
  <si>
    <t>Marta Horáková</t>
  </si>
  <si>
    <t>67364730</t>
  </si>
  <si>
    <t>nákup zařízení a vybavení  za 25 000 Kč a nákup spotřebního materiálu za 5 000 Kč</t>
  </si>
  <si>
    <t>Městský soud v Praze ,spolkový rejstřík, oddíl L, vložka 37134</t>
  </si>
  <si>
    <t>159140726/0300</t>
  </si>
  <si>
    <t>ČSOB Poštovní spořitelna</t>
  </si>
  <si>
    <t>Římskokatolická farnost u kostela sv. Jakuba St. Praha - Stodůlky</t>
  </si>
  <si>
    <t>Aktivní prožití času dětí ze sídliště V.</t>
  </si>
  <si>
    <t>Kovářova 21/22, 155 00 Praha 13 - Stodůlky</t>
  </si>
  <si>
    <t>P. Jan Kotas</t>
  </si>
  <si>
    <t>hrazení krátkodobých pronájmů  za 15 000 Kč a úhradu nezbytných externích služeb za 5 000 Kč</t>
  </si>
  <si>
    <t>církevní organizace</t>
  </si>
  <si>
    <t>Rejstřík evidovaných právnických osob Ministerstvo Kultury č.j. : 8/1-01-291/1994,, ,</t>
  </si>
  <si>
    <t>0127380389/0800</t>
  </si>
  <si>
    <t>Klub rodičů a učittelů</t>
  </si>
  <si>
    <t>Bellušova 1827/53, Stodůlky, 155 00 Praha</t>
  </si>
  <si>
    <t>PhDr. Eva Vondráková</t>
  </si>
  <si>
    <t>43000959</t>
  </si>
  <si>
    <t>úhradu nezbytných externích služeb za 8 000 Kč</t>
  </si>
  <si>
    <t>osmtisíc Kč</t>
  </si>
  <si>
    <t>Městský soud v Praze ,spolkový rejstřík, oddíl L, vložka 2442</t>
  </si>
  <si>
    <t>227514321/0300</t>
  </si>
  <si>
    <t xml:space="preserve">ČSOB, a.s. </t>
  </si>
  <si>
    <t>Tvořivá informatika 2026</t>
  </si>
  <si>
    <t>Na Hvížďalce 1653/7, 155 00 Praha 5</t>
  </si>
  <si>
    <t>Mgr. Zuzana Kocíková</t>
  </si>
  <si>
    <t>Městský soud v Praze ,spolkový rejstřík, oddíl L, vložka 14963</t>
  </si>
  <si>
    <t>2100164722/2010</t>
  </si>
  <si>
    <t>Fio banka, a.s.</t>
  </si>
  <si>
    <t>Hábova 1571/22, 155 00 Praha 5</t>
  </si>
  <si>
    <t>Mgr. Jana Fenclová</t>
  </si>
  <si>
    <t>00499811</t>
  </si>
  <si>
    <t>nákup spotřebního materiálu za 16 000 Kč a úhradu nezbytných externích služeb za 4 000 Kč</t>
  </si>
  <si>
    <t>o.p.s.</t>
  </si>
  <si>
    <t>Městský soud v Praze, rejstřík o.p.s., oddíl O, vložka 1359</t>
  </si>
  <si>
    <t>16835061/0100</t>
  </si>
  <si>
    <t>Průchova 710/49, Praha 5, 150 00</t>
  </si>
  <si>
    <t>Bc. Šárka Poláčková</t>
  </si>
  <si>
    <t>06194192</t>
  </si>
  <si>
    <t>hrazení krátkodobých pronájmů  za 19 000 Kč a úhradu nezbytných externích služeb za 1 000 Kč</t>
  </si>
  <si>
    <t>Městský soud v Praze ,spolkový rejstřík, oddíl L, vložka 68649</t>
  </si>
  <si>
    <t>2201320771/2010</t>
  </si>
  <si>
    <t>TJ Sokol Stodůlky z.s., oddíl basketbalu mužů a dorostenců</t>
  </si>
  <si>
    <t>basketbal</t>
  </si>
  <si>
    <t>patnácttisíc Kč</t>
  </si>
  <si>
    <t>TJ Sokol Stodůlky z.s., oddíl nohejbalu</t>
  </si>
  <si>
    <t>září - prosinec 2026</t>
  </si>
  <si>
    <t>TJ Sokol Stodůlky z.s., oddíl tenisu</t>
  </si>
  <si>
    <t>TJ Sokol Stodůlky z.s., oddíl kopaná</t>
  </si>
  <si>
    <t>květen - prosinec 2026</t>
  </si>
  <si>
    <t>TJ Sokol Stodůlky z.s., oddíl stolní tenis</t>
  </si>
  <si>
    <t>Prosinec 2025</t>
  </si>
  <si>
    <t>tradiční předvánoční turnaj obyvatele Prahy 13</t>
  </si>
  <si>
    <t>TJ Sokol Stodůlky z.s., oddíl basketbalu žen a dorostenek</t>
  </si>
  <si>
    <t>květen, září až prosinec 2026</t>
  </si>
  <si>
    <t>září - listopad 2026 - dlouhodobě, finále listopad 2026</t>
  </si>
  <si>
    <t>srpen až prosinec 2026 dle volných tělocvičen</t>
  </si>
  <si>
    <t>22.-26.6.2026</t>
  </si>
  <si>
    <t>Expedice Vltava 2026</t>
  </si>
  <si>
    <t>31.8.2026</t>
  </si>
  <si>
    <t>září 2026</t>
  </si>
  <si>
    <t>30.10.2026</t>
  </si>
  <si>
    <t>18.4.2026</t>
  </si>
  <si>
    <t>Florbalový turnaj</t>
  </si>
  <si>
    <t>30.6.2026</t>
  </si>
  <si>
    <t>18.5.2026</t>
  </si>
  <si>
    <t>medaile a poháry v soutěži a honoráře pro porotce nebo rozhodčí</t>
  </si>
  <si>
    <t>sedmtisíc Kč</t>
  </si>
  <si>
    <t>31.7.2026</t>
  </si>
  <si>
    <t>srpen - září 2026</t>
  </si>
  <si>
    <t>Hokejbalový turnaj žáku O Pohár starosty MČ Praha 13</t>
  </si>
  <si>
    <t xml:space="preserve">honoráře pro porotce nebo rozhodčí a technické zabezpečení </t>
  </si>
  <si>
    <t xml:space="preserve">Hokejbalový turnajjuniorů  Memnoriál Libora Topolánka </t>
  </si>
  <si>
    <t>R TEAM z.s.</t>
  </si>
  <si>
    <t>21.5.2026</t>
  </si>
  <si>
    <t>Plavecko-běžecký pohár MČ Praha 13 (XXVI. ročník)</t>
  </si>
  <si>
    <t xml:space="preserve">Ovčí hájek 2169/36, Stodůlky, 158 00 Praha </t>
  </si>
  <si>
    <t>Mgr.Roman Jaroš</t>
  </si>
  <si>
    <t>48136328</t>
  </si>
  <si>
    <t>medaile a poháry v soutěži a pronájem prostor</t>
  </si>
  <si>
    <t>Městský soud v Praze ,spolkový rejstřík, oddíl L, vložka 4457</t>
  </si>
  <si>
    <t>6681928329/0800</t>
  </si>
  <si>
    <t xml:space="preserve">pbpohar@seznam.cz  </t>
  </si>
  <si>
    <t xml:space="preserve">PŮLNOČNÍ SILVESTROVSKO - NOVOROČNÍ BĚH METROPOLE </t>
  </si>
  <si>
    <t>15.1.2027</t>
  </si>
  <si>
    <t>3.9.2026</t>
  </si>
  <si>
    <t xml:space="preserve">honoráře pro porotce nebo rozhodčí </t>
  </si>
  <si>
    <t>24. - 25.4.2026</t>
  </si>
  <si>
    <t>2. nominační závod ve sportovním aerobiku a fitness</t>
  </si>
  <si>
    <t>červen 2026</t>
  </si>
  <si>
    <t>srpen 2026</t>
  </si>
  <si>
    <t>prosinec 2026</t>
  </si>
  <si>
    <t>dárky pro účastníky a pronájem prostor</t>
  </si>
  <si>
    <t>12.4.2026</t>
  </si>
  <si>
    <t>14.3.2026</t>
  </si>
  <si>
    <t>17.5.2026</t>
  </si>
  <si>
    <t>6.9.2026</t>
  </si>
  <si>
    <t xml:space="preserve">Náborový den </t>
  </si>
  <si>
    <t>1.6.2026</t>
  </si>
  <si>
    <t>Den Dětí</t>
  </si>
  <si>
    <t xml:space="preserve"> Juniorský minigolfový klub, z. s.</t>
  </si>
  <si>
    <t>29. 5. 2026</t>
  </si>
  <si>
    <t>Junior minigolf masters - finále</t>
  </si>
  <si>
    <t>Městský soud v Praze ,spolkový rejstřík, oddíl L, vložka 79820</t>
  </si>
  <si>
    <t>2403315436/2010</t>
  </si>
  <si>
    <t>6. 7. – 28. 8. 2026</t>
  </si>
  <si>
    <t>Kloboučnická 1735/26,  140 00 Praha 4 Nusle</t>
  </si>
  <si>
    <t>Adéla Jaucová</t>
  </si>
  <si>
    <t>22771689</t>
  </si>
  <si>
    <t>Městský soud v Praze,spolkový rejstřík,  oddíl L, vložka 23421</t>
  </si>
  <si>
    <t>5669472379/0800</t>
  </si>
  <si>
    <t>Zážitkové příměstské tábory pro děti v Praze 13</t>
  </si>
  <si>
    <t>24. 5. 2026</t>
  </si>
  <si>
    <t>U jezera 2034/28, 15500, Praha 5</t>
  </si>
  <si>
    <t>Patrik Boubín</t>
  </si>
  <si>
    <t>17220696</t>
  </si>
  <si>
    <t>Městský soud v Praze ,spolkový rejstřík, oddíl L, vložka 76369</t>
  </si>
  <si>
    <t>6684055359/0800</t>
  </si>
  <si>
    <t>září</t>
  </si>
  <si>
    <t>Běžecká výzva Makču Pikču</t>
  </si>
  <si>
    <t>dárky pro účastníky a medaile a poháry v soutěži</t>
  </si>
  <si>
    <t>třitisíce Kč</t>
  </si>
  <si>
    <t>březen, květen, červen, září, říjen, prosinec</t>
  </si>
  <si>
    <t>Netradiční sportovní akce a závody pro děti v Centrálním parku</t>
  </si>
  <si>
    <t>dvanácttisíc Kč</t>
  </si>
  <si>
    <t>KlubKO, z.s.</t>
  </si>
  <si>
    <t>10. - 12. 4. 2026</t>
  </si>
  <si>
    <t>Píseček 2026</t>
  </si>
  <si>
    <t xml:space="preserve">Musílkova 302/1,Košíře, 150 00 Praha </t>
  </si>
  <si>
    <t>MgA. Dagmar Bednáriková</t>
  </si>
  <si>
    <t>desettisíc Kč</t>
  </si>
  <si>
    <t>Městský soud v Praze ,spolkový rejstřík, oddíl L, vložka 14868</t>
  </si>
  <si>
    <t>2300406554/2010</t>
  </si>
  <si>
    <t>dag.bednarikova@gmail.com</t>
  </si>
  <si>
    <t>11.6.2026</t>
  </si>
  <si>
    <t>Slavnostní závěrečné vystoupení pro veřejnost</t>
  </si>
  <si>
    <t>12.6.2026</t>
  </si>
  <si>
    <t>Dopolední představení pro školy</t>
  </si>
  <si>
    <t>22. 11. 2026</t>
  </si>
  <si>
    <t xml:space="preserve">honoráře pro profesionální účinkující a technické zabezpečení </t>
  </si>
  <si>
    <t>31.5.2026</t>
  </si>
  <si>
    <t>Stroj času - ročník 2026 " Cesta do vesmíru"</t>
  </si>
  <si>
    <t>10.9.2026</t>
  </si>
  <si>
    <t>23. 4. 2026</t>
  </si>
  <si>
    <t>8. 9. 2026</t>
  </si>
  <si>
    <t>Ekodivadlo Od zrna k chlebu</t>
  </si>
  <si>
    <t>6.6.2026</t>
  </si>
  <si>
    <t xml:space="preserve">Vítání léta </t>
  </si>
  <si>
    <t>30.4.2026</t>
  </si>
  <si>
    <t>18.10.2026</t>
  </si>
  <si>
    <t>30.11.2026</t>
  </si>
  <si>
    <t>5.12.2026</t>
  </si>
  <si>
    <t>30.8.2026</t>
  </si>
  <si>
    <t>29.8.2026</t>
  </si>
  <si>
    <t>medaile a poháry v soutěži a dárky pro účastníky</t>
  </si>
  <si>
    <t>SH ČMS SDH Praha - Třebonce</t>
  </si>
  <si>
    <t>25. 12. 2026</t>
  </si>
  <si>
    <t xml:space="preserve">honoráře pro profesionální účinkující </t>
  </si>
  <si>
    <t>29. 3. 2026</t>
  </si>
  <si>
    <t>listopad 2026</t>
  </si>
  <si>
    <t>9.9.2026</t>
  </si>
  <si>
    <t>Megabajty - den otevřených dveří</t>
  </si>
  <si>
    <t>květen, červen, září, říjen</t>
  </si>
  <si>
    <t xml:space="preserve">Streetfotbalové turnaje </t>
  </si>
  <si>
    <t>Rakovského 3138/2, 143 00 Praha 4</t>
  </si>
  <si>
    <t>Mgr. Jindřich Racek</t>
  </si>
  <si>
    <t>49625624</t>
  </si>
  <si>
    <t>medaile a poháry v soutěži</t>
  </si>
  <si>
    <t>Městský soud v Praze, rejstřík o.p.s., oddíl O, vložka 1238</t>
  </si>
  <si>
    <t>35–5842040247/0100</t>
  </si>
  <si>
    <t>jedenácttisíc Kč</t>
  </si>
  <si>
    <t>duben až prosinec 2026</t>
  </si>
  <si>
    <t>1.4.2026 - 31.12.2026</t>
  </si>
  <si>
    <t>Paříkova 355/7, 190 00 Praha 9 - Vysočany </t>
  </si>
  <si>
    <t>Mgr. Kateřina Slámová Kubešová</t>
  </si>
  <si>
    <t>26547953</t>
  </si>
  <si>
    <t>Městský soud v Praze ,rejstřík o.p.s., oddíl O, vložka 1175</t>
  </si>
  <si>
    <t>100100105/0600</t>
  </si>
  <si>
    <t>Moneta Money Bank, a.s.</t>
  </si>
  <si>
    <t>Seznam dotací poskytnutých v roce 2026.</t>
  </si>
  <si>
    <t>Závazné pokyny pro správné vyúčtování dotace v oblasti volného času pro r. 2026</t>
  </si>
  <si>
    <r>
      <t>1.</t>
    </r>
    <r>
      <rPr>
        <sz val="7"/>
        <rFont val="Times New Roman"/>
        <family val="1"/>
        <charset val="238"/>
      </rPr>
      <t xml:space="preserve">     </t>
    </r>
    <r>
      <rPr>
        <sz val="12"/>
        <rFont val="Times New Roman"/>
        <family val="1"/>
        <charset val="238"/>
      </rPr>
      <t xml:space="preserve">Obdarovaný předloží vyúčtování dotace: </t>
    </r>
  </si>
  <si>
    <r>
      <t>-</t>
    </r>
    <r>
      <rPr>
        <sz val="7"/>
        <rFont val="Times New Roman"/>
        <family val="1"/>
        <charset val="238"/>
      </rPr>
      <t xml:space="preserve">        </t>
    </r>
    <r>
      <rPr>
        <b/>
        <sz val="12"/>
        <rFont val="Times New Roman"/>
        <family val="1"/>
        <charset val="238"/>
      </rPr>
      <t>u programu číslo 1</t>
    </r>
    <r>
      <rPr>
        <sz val="12"/>
        <rFont val="Times New Roman"/>
        <family val="1"/>
        <charset val="238"/>
      </rPr>
      <t xml:space="preserve"> (podpora pravidelné celoroční činnosti) </t>
    </r>
    <r>
      <rPr>
        <b/>
        <sz val="12"/>
        <rFont val="Times New Roman"/>
        <family val="1"/>
        <charset val="238"/>
      </rPr>
      <t xml:space="preserve">do 30 dnů po uskutečnění poslední platby </t>
    </r>
    <r>
      <rPr>
        <sz val="12"/>
        <rFont val="Times New Roman"/>
        <family val="1"/>
        <charset val="238"/>
      </rPr>
      <t>(rozhodující je datum uskutečnění zdanitelného plnění)</t>
    </r>
    <r>
      <rPr>
        <b/>
        <sz val="12"/>
        <rFont val="Times New Roman"/>
        <family val="1"/>
        <charset val="238"/>
      </rPr>
      <t>,</t>
    </r>
    <r>
      <rPr>
        <sz val="12"/>
        <rFont val="Times New Roman"/>
        <family val="1"/>
        <charset val="238"/>
      </rPr>
      <t xml:space="preserve"> </t>
    </r>
    <r>
      <rPr>
        <b/>
        <sz val="12"/>
        <rFont val="Times New Roman"/>
        <family val="1"/>
        <charset val="238"/>
      </rPr>
      <t>kterou se vyčerpala poskytnutá finanční částka,</t>
    </r>
    <r>
      <rPr>
        <sz val="12"/>
        <rFont val="Times New Roman"/>
        <family val="1"/>
        <charset val="238"/>
      </rPr>
      <t xml:space="preserve"> nejpozději</t>
    </r>
    <r>
      <rPr>
        <b/>
        <sz val="12"/>
        <rFont val="Times New Roman"/>
        <family val="1"/>
        <charset val="238"/>
      </rPr>
      <t xml:space="preserve"> však do data uvedeného ve smlouvě.</t>
    </r>
  </si>
  <si>
    <r>
      <t>-</t>
    </r>
    <r>
      <rPr>
        <sz val="7"/>
        <rFont val="Times New Roman"/>
        <family val="1"/>
        <charset val="238"/>
      </rPr>
      <t xml:space="preserve">        </t>
    </r>
    <r>
      <rPr>
        <b/>
        <sz val="12"/>
        <rFont val="Times New Roman"/>
        <family val="1"/>
        <charset val="238"/>
      </rPr>
      <t xml:space="preserve">u programu č. 2 </t>
    </r>
    <r>
      <rPr>
        <sz val="12"/>
        <rFont val="Times New Roman"/>
        <family val="1"/>
        <charset val="238"/>
      </rPr>
      <t>(spolupořadatelství)</t>
    </r>
    <r>
      <rPr>
        <b/>
        <sz val="12"/>
        <rFont val="Times New Roman"/>
        <family val="1"/>
        <charset val="238"/>
      </rPr>
      <t xml:space="preserve"> nejpozději do data uvedeného ve smlouvě.</t>
    </r>
  </si>
  <si>
    <r>
      <t>3.</t>
    </r>
    <r>
      <rPr>
        <sz val="7"/>
        <rFont val="Times New Roman"/>
        <family val="1"/>
        <charset val="238"/>
      </rPr>
      <t xml:space="preserve">     </t>
    </r>
    <r>
      <rPr>
        <sz val="12"/>
        <rFont val="Times New Roman"/>
        <family val="1"/>
        <charset val="238"/>
      </rPr>
      <t>Přílohou vyúčtování musí být kopie všech dokladů sloužících k vyúčtování, tj. paragonů, faktur, příjmových a výdajových pokladních dokladů, dodacích listů, výpisů z bankovního</t>
    </r>
    <r>
      <rPr>
        <sz val="12"/>
        <color rgb="FFFF0000"/>
        <rFont val="Times New Roman"/>
        <family val="1"/>
        <charset val="238"/>
      </rPr>
      <t xml:space="preserve"> </t>
    </r>
    <r>
      <rPr>
        <sz val="12"/>
        <rFont val="Times New Roman"/>
        <family val="1"/>
        <charset val="238"/>
      </rPr>
      <t>účtu, výpisů z evidence majetku, cestovních příkazů apod. Kopie musí být označené příslušným pracovníkem Úřadu Městské části Praha 13 (dále jen ÚMČ), který kontroloval jejich úplnost a shodnost s předloženým originálem. Ostatní požadované doklady, např. výsledkové listiny, seznamy účastníků apod., musí být podepsány zástupcem obdarovaného, který předkládá a podepisuje vyúčtování</t>
    </r>
    <r>
      <rPr>
        <sz val="12"/>
        <color rgb="FFFF0000"/>
        <rFont val="Times New Roman"/>
        <family val="1"/>
        <charset val="238"/>
      </rPr>
      <t>.</t>
    </r>
  </si>
  <si>
    <r>
      <t>4.</t>
    </r>
    <r>
      <rPr>
        <sz val="7"/>
        <rFont val="Times New Roman"/>
        <family val="1"/>
        <charset val="238"/>
      </rPr>
      <t xml:space="preserve">     </t>
    </r>
    <r>
      <rPr>
        <sz val="12"/>
        <rFont val="Times New Roman"/>
        <family val="1"/>
        <charset val="238"/>
      </rPr>
      <t>Před odevzdáním vyúčtování dotace (prostřednictvím podatelny ÚMČ)</t>
    </r>
    <r>
      <rPr>
        <sz val="12"/>
        <color rgb="FFFF0000"/>
        <rFont val="Times New Roman"/>
        <family val="1"/>
        <charset val="238"/>
      </rPr>
      <t xml:space="preserve"> </t>
    </r>
    <r>
      <rPr>
        <sz val="12"/>
        <rFont val="Times New Roman"/>
        <family val="1"/>
        <charset val="238"/>
      </rPr>
      <t>předloží obdarovaný připravené vyúčtování ke kontrole příslušnému pracovníkovi ÚMČ. Tento pracovník provede kontrolu úplnosti dokladů, uvedených ve vyúčtování a kontrolu shody předkládaných kopií účetních dokladů s originály, které musí obdarovaný k této kontrole dokládat. Originály předložených dokladů budou příslušným pracovníkem ÚMČ označeny razítkem „Použito pro vyúčtování dotace udělené MČ Praha 13“ poté budou obdarovanému vráceny.  Součástí vyúčtování je čestné prohlášení obdarovaného, že tyto doklady nebyly a nebudou použity k vyúčtování jiného daru, nebo akce.</t>
    </r>
  </si>
  <si>
    <r>
      <t>6.</t>
    </r>
    <r>
      <rPr>
        <sz val="7"/>
        <rFont val="Times New Roman"/>
        <family val="1"/>
        <charset val="238"/>
      </rPr>
      <t xml:space="preserve">     </t>
    </r>
    <r>
      <rPr>
        <sz val="12"/>
        <rFont val="Times New Roman"/>
        <family val="1"/>
        <charset val="238"/>
      </rPr>
      <t xml:space="preserve"> Jako doklady sloužící k vyúčtování dotace se předkládají:</t>
    </r>
  </si>
  <si>
    <r>
      <t>b)</t>
    </r>
    <r>
      <rPr>
        <sz val="7"/>
        <rFont val="Times New Roman"/>
        <family val="1"/>
        <charset val="238"/>
      </rPr>
      <t xml:space="preserve">     </t>
    </r>
    <r>
      <rPr>
        <sz val="12"/>
        <rFont val="Times New Roman"/>
        <family val="1"/>
        <charset val="238"/>
      </rPr>
      <t>v případě bezhotovostní platby doloží platbu výpisem ze svého bankovního účtu (účet musí znít na jméno obdarovaného subjektu), který prokazuje zaplacení této faktury a dále doloží doklad    o tom, že uvedenou platbu zaúčtoval ve svém účetnictví.</t>
    </r>
  </si>
  <si>
    <r>
      <t>9.</t>
    </r>
    <r>
      <rPr>
        <sz val="7"/>
        <rFont val="Times New Roman"/>
        <family val="1"/>
        <charset val="238"/>
      </rPr>
      <t xml:space="preserve">       </t>
    </r>
    <r>
      <rPr>
        <sz val="12"/>
        <rFont val="Times New Roman"/>
        <family val="1"/>
        <charset val="238"/>
      </rPr>
      <t>Jako položka ve vyúčtování bude vždy uveden jeden doklad (paragon, faktura), nikoliv jednotlivé položky v tomto dokladu uvedené, nebo naopak součet více dokladů. Pokladní výdajový doklad, pokud je vypsán na více položek, bude označen čísly těchto položek. Doklady budou číslovány dle položek vyúčtování poskytnuté dotace.</t>
    </r>
  </si>
  <si>
    <t>Schváleno usnesením Rady MČ Praha 13 č. UR 0185/2026 z 11.5.2026</t>
  </si>
  <si>
    <t xml:space="preserve">                                                                                  Petr Zeman v.r.</t>
  </si>
  <si>
    <t xml:space="preserve">                                                                                  místostarosta</t>
  </si>
  <si>
    <t xml:space="preserve">                     </t>
  </si>
  <si>
    <t>5. Takto zkontrolované vyúčtování dotace, včetně všech příloh, se odevzdává prostřednictvím podatelny úřadu nejpozději v den uvedený v odst. 1. Vyúčtování dotace musí být podepsáno statutárním zástupcem obdarovaného, nebo osobou, která byla k úkonům souvisejícím s podáním, řešením a vyúčtováním dotace statutárním zástupcem zmocněna.</t>
  </si>
  <si>
    <t>11. V případě vyúčtování nákupu věcných cen nebo odměn při různých akcích je třeba uvést jmenný seznam účastníků, kterým byly odměny předány. U soutěžních akcí lze toto doložit pořadatelem podepsanou výsledkovou listinou. U nesoutěžních akcí s dětmi (akcí, při kterých se rozdávají drobné dárečky za účast, nebo bez vyhodnocování měřitelných, nebo celkových výsledků) postačuje zápis pořadatele s odhadnutým počtem účastníků, nebo zápis o konání akce potvrzený delegovaným zástupcem městské části. Nákup dárkových peněžních poukázek bude akceptován pouze u soutěžních akcí. Alkoholické nápoje jako odměna nebo věcná cena akceptovány nebudou v případě, že se jedná o akce pro děti a mládež.</t>
  </si>
  <si>
    <r>
      <t xml:space="preserve">2. </t>
    </r>
    <r>
      <rPr>
        <b/>
        <sz val="12"/>
        <rFont val="Times New Roman"/>
        <family val="1"/>
        <charset val="238"/>
      </rPr>
      <t>Vyúčtování dotace se předkládá písemně v jednom vyhotovení na formuláři, který byl v elektronické podobě obdarovanému doručen.</t>
    </r>
    <r>
      <rPr>
        <sz val="12"/>
        <rFont val="Times New Roman"/>
        <family val="1"/>
        <charset val="238"/>
      </rPr>
      <t xml:space="preserve"> Při vyúčtování poskytnuté dotace je možno uplatnit jen takové nákupy nebo úhrady služeb, které odpovídají účelu použití darovaných finančních prostředků, přesně specifikovanému ve smlouvě.  Pokud je ve smlouvě uvedeno  „na úhradu nákladů podle předloženého projektu“, pak lze vyúčtovat jen takové nákupy a úhrady služeb, které byly uvedeny v projektu.</t>
    </r>
  </si>
  <si>
    <t xml:space="preserve">  - paragony, které musí splňovat náležitosti dokladu dle ustanovení zákona č. 563/1991 Sb.,o účetnictví, ve znění pozdějších přepisů tzn., že musí obsahovat název, adresu subjektu, sídlo provozovny, IČ, DIČ prodávajícího, datum prodeje a rozpis nakoupeného zboží s počtem kusů, cenou za kus a celkovou cenou, musí pocházet z číslované řady a být opatřeny podpisem prodavače.</t>
  </si>
  <si>
    <t xml:space="preserve">  -  daňové doklady-faktury, které musí obsahovat název, adresu subjektu, sídlo provozovny, IČ, DIČ prodávajícího, datum prodeje a rozpis nakoupeného zboží s počtem kusů, cenou za kus a celkovou cenou.  Na předkládané faktuře musí být uveden jako odběratel výslovně pouze obdarovaný subjekt (v souladu se statutárními listinami a příslušnou smlouvou), jehož název a adresa bude v souladu s uzavřenou smlouvou, a to i v případě faktur hrazených v hotovosti. Rozpis položek na faktuře lze nahradit odpovídajícím dodacím listem. Dodací list však fakturu nenahrazuje. V případě hotovostní platby musí být k faktuře doložen příjmový pokladní doklad na převzatou hotovost vystavený dodavatelem, nebo musí faktura obsahovat potvrzení o jejím zaplacení. V případě plateb dobírkou, je nutné doložit zaplacení dobírky přepravní službě. Do vyúčtování lze uplatnit jen doklady o platbách, které se uskutečnily po datu vyhlášení podmínek a programů těchto dotací, tj. po 25.2.2026</t>
  </si>
  <si>
    <r>
      <t>a)</t>
    </r>
    <r>
      <rPr>
        <sz val="7"/>
        <rFont val="Times New Roman"/>
        <family val="1"/>
        <charset val="238"/>
      </rPr>
      <t xml:space="preserve">     </t>
    </r>
    <r>
      <rPr>
        <sz val="12"/>
        <rFont val="Times New Roman"/>
        <family val="1"/>
        <charset val="238"/>
      </rPr>
      <t>v případě nákupů za hotové doklad o tom, že uvedené doklady zaúčtoval ve svém účetnictví a to:</t>
    </r>
  </si>
  <si>
    <r>
      <t>8.</t>
    </r>
    <r>
      <rPr>
        <sz val="7"/>
        <rFont val="Times New Roman"/>
        <family val="1"/>
        <charset val="238"/>
      </rPr>
      <t xml:space="preserve">       </t>
    </r>
    <r>
      <rPr>
        <sz val="12"/>
        <rFont val="Times New Roman"/>
        <family val="1"/>
        <charset val="238"/>
      </rPr>
      <t xml:space="preserve">Kopie předkládaných dokladů musí být vyhotoveny na celých listech A4 tak, aby doklady byly v celém rozsahu zřetelné, čitelné a nepřekrývaly se. Pokladní výdajové doklady mohou být kopírovány na témže listě s dokladem, ke kterému přísluší. Listy s kopiemi dokladů budou označeny číslem položky, pod kterou jsou zapsány ve vyúčtování a pokud jedna položka  ve vyúčtování představuje více listů s kopiemi dokladů, budou následující listy značeny řadou malých písmen </t>
    </r>
    <r>
      <rPr>
        <i/>
        <sz val="12"/>
        <rFont val="Times New Roman"/>
        <family val="1"/>
        <charset val="238"/>
      </rPr>
      <t>(tj. např. 1a,1b,1c…)</t>
    </r>
  </si>
  <si>
    <r>
      <t>10.</t>
    </r>
    <r>
      <rPr>
        <sz val="7"/>
        <rFont val="Times New Roman"/>
        <family val="1"/>
        <charset val="238"/>
      </rPr>
      <t xml:space="preserve">    </t>
    </r>
    <r>
      <rPr>
        <sz val="12"/>
        <rFont val="Times New Roman"/>
        <family val="1"/>
        <charset val="238"/>
      </rPr>
      <t>V případě, že byla dotace použita na nákup majetku, je nutné, aby obdarovaný doložil výpisem z evidence majetku skutečnost, že nakoupený majetek do této evidence zavedl. Výpis musí být orazítkován a podepsán. Tomuto prokazování podléhá i majetek, vedený pouze v operativní evidenci obdarovaného (minimálně předměty s předpokládanou životností delší než jeden rok).</t>
    </r>
  </si>
  <si>
    <t>U zakoupeného oblečení, obutí a jiných individuálně zapůjčených pomůcek (dresy, kostýmy,  výbava hasičů), musí být doloženo převzetí   jednotlivými členy, hráči atd.</t>
  </si>
  <si>
    <r>
      <t>12.</t>
    </r>
    <r>
      <rPr>
        <sz val="7"/>
        <rFont val="Times New Roman"/>
        <family val="1"/>
        <charset val="238"/>
      </rPr>
      <t xml:space="preserve">  </t>
    </r>
    <r>
      <rPr>
        <sz val="12"/>
        <rFont val="Times New Roman"/>
        <family val="1"/>
        <charset val="238"/>
      </rPr>
      <t xml:space="preserve"> Při proplácení honorářů účinkujícím a spoluúčinkujícím je třeba předkládat smlouvy o účinkování  a doklady o vyplacení honorářů s ověřením totožnosti a podpisem účinkujícího. Obsah výplatní listiny musí respektovat zákon o ochraně osobních údajů.</t>
    </r>
  </si>
  <si>
    <r>
      <t>13.</t>
    </r>
    <r>
      <rPr>
        <sz val="7"/>
        <rFont val="Times New Roman"/>
        <family val="1"/>
        <charset val="238"/>
      </rPr>
      <t xml:space="preserve">  </t>
    </r>
    <r>
      <rPr>
        <sz val="12"/>
        <rFont val="Times New Roman"/>
        <family val="1"/>
        <charset val="238"/>
      </rPr>
      <t xml:space="preserve"> Předkládat je možno pouze doklady, které budou předmětem vyúčtování. V případě, že z předloženého dokladu přísluší do vyúčtování jen část, je nutné tyto skutečnosti řádně vyznačit, popsat a doložit zdůvodněným výpočtem.</t>
    </r>
  </si>
  <si>
    <t xml:space="preserve">aa) u subjektů, které vedou podvojné účetnictví, bude přiložena fotokopie „Pokladního  výdajového dokladu“, včetně dokladu dodavatele a výpisu z účetnictví;               </t>
  </si>
  <si>
    <t>ab) u subjektů, které vedou jednoduché účetnictví, bude přiložena fotokopie té části peněžního  deníku, ve kterém je tento doklad zaúčtován.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</si>
</sst>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quot; Kč&quot;_-;\-* #,##0&quot; Kč&quot;_-;_-* &quot;- Kč&quot;_-;_-@_-"/>
    <numFmt numFmtId="165" formatCode="_-* #,##0.00&quot; Kč&quot;_-;\-* #,##0.00&quot; Kč&quot;_-;_-* \-??&quot; Kč&quot;_-;_-@_-"/>
    <numFmt numFmtId="166" formatCode="#,##0&quot; Kč&quot;"/>
    <numFmt numFmtId="167" formatCode="#,##0\ _K_č"/>
    <numFmt numFmtId="168" formatCode="_-* #,##0.00&quot; Kč&quot;_-;\-* #,##0.00&quot; Kč&quot;_-;_-* &quot;- Kč&quot;_-;_-@_-"/>
    <numFmt numFmtId="169" formatCode="#,##0\ &quot;Kč&quot;"/>
    <numFmt numFmtId="170" formatCode="dd/mm/yyyy;@"/>
    <numFmt numFmtId="171" formatCode="000,000,000"/>
    <numFmt numFmtId="172" formatCode="dd/mm/yy;@"/>
    <numFmt numFmtId="173" formatCode="dd/mm/yy"/>
  </numFmts>
  <fonts count="42" x14ac:knownFonts="1">
    <font>
      <sz val="10"/>
      <name val="Arial CE"/>
      <charset val="238"/>
    </font>
    <font>
      <sz val="10"/>
      <name val="Arial CE"/>
      <family val="2"/>
      <charset val="238"/>
    </font>
    <font>
      <i/>
      <sz val="9"/>
      <name val="Arial CE"/>
      <family val="2"/>
      <charset val="238"/>
    </font>
    <font>
      <i/>
      <sz val="9"/>
      <name val="Arial CE"/>
      <charset val="238"/>
    </font>
    <font>
      <i/>
      <sz val="10"/>
      <name val="Arial CE"/>
      <family val="2"/>
      <charset val="238"/>
    </font>
    <font>
      <sz val="8"/>
      <name val="Arial CE"/>
      <family val="2"/>
      <charset val="238"/>
    </font>
    <font>
      <sz val="9"/>
      <name val="Arial CE"/>
      <family val="2"/>
      <charset val="238"/>
    </font>
    <font>
      <b/>
      <sz val="11"/>
      <name val="Arial CE"/>
      <charset val="238"/>
    </font>
    <font>
      <sz val="14"/>
      <color rgb="FFFF0000"/>
      <name val="Arial CE"/>
      <charset val="238"/>
    </font>
    <font>
      <sz val="10"/>
      <color rgb="FFFF0000"/>
      <name val="Arial CE"/>
      <charset val="238"/>
    </font>
    <font>
      <b/>
      <sz val="12"/>
      <name val="Arial CE"/>
      <charset val="238"/>
    </font>
    <font>
      <b/>
      <sz val="14"/>
      <name val="Arial CE"/>
      <family val="2"/>
      <charset val="238"/>
    </font>
    <font>
      <b/>
      <sz val="24"/>
      <name val="Arial CE"/>
      <charset val="238"/>
    </font>
    <font>
      <b/>
      <sz val="10"/>
      <name val="Arial CE"/>
      <family val="2"/>
      <charset val="238"/>
    </font>
    <font>
      <b/>
      <sz val="12"/>
      <name val="Arial CE"/>
      <family val="2"/>
      <charset val="238"/>
    </font>
    <font>
      <b/>
      <sz val="9"/>
      <name val="Arial CE"/>
      <charset val="238"/>
    </font>
    <font>
      <b/>
      <sz val="10"/>
      <name val="Arial CE"/>
      <charset val="238"/>
    </font>
    <font>
      <b/>
      <sz val="10"/>
      <color rgb="FFFF0000"/>
      <name val="Arial CE"/>
      <charset val="238"/>
    </font>
    <font>
      <sz val="8"/>
      <name val="Arial CE"/>
      <charset val="238"/>
    </font>
    <font>
      <sz val="14"/>
      <name val="Arial CE"/>
      <charset val="238"/>
    </font>
    <font>
      <b/>
      <i/>
      <sz val="10"/>
      <name val="Arial CE"/>
      <charset val="238"/>
    </font>
    <font>
      <b/>
      <sz val="14"/>
      <name val="Arial CE"/>
      <charset val="238"/>
    </font>
    <font>
      <b/>
      <sz val="20"/>
      <name val="Arial CE"/>
      <family val="2"/>
      <charset val="238"/>
    </font>
    <font>
      <b/>
      <sz val="11"/>
      <name val="Arial CE"/>
      <family val="2"/>
      <charset val="238"/>
    </font>
    <font>
      <b/>
      <sz val="14"/>
      <name val="Times New Roman"/>
      <family val="1"/>
      <charset val="238"/>
    </font>
    <font>
      <b/>
      <u/>
      <sz val="12"/>
      <name val="Times New Roman"/>
      <family val="1"/>
      <charset val="238"/>
    </font>
    <font>
      <b/>
      <sz val="8"/>
      <name val="Times New Roman"/>
      <family val="1"/>
      <charset val="238"/>
    </font>
    <font>
      <b/>
      <sz val="12"/>
      <name val="Times New Roman"/>
      <family val="1"/>
      <charset val="238"/>
    </font>
    <font>
      <sz val="12"/>
      <name val="Times New Roman"/>
      <family val="1"/>
      <charset val="238"/>
    </font>
    <font>
      <sz val="10"/>
      <name val="Arial CE"/>
      <charset val="238"/>
    </font>
    <font>
      <sz val="8"/>
      <color indexed="8"/>
      <name val="Arial CE"/>
      <charset val="238"/>
    </font>
    <font>
      <b/>
      <sz val="8"/>
      <color indexed="8"/>
      <name val="Arial CE"/>
      <charset val="238"/>
    </font>
    <font>
      <sz val="9"/>
      <name val="Arial CE"/>
      <charset val="238"/>
    </font>
    <font>
      <sz val="8"/>
      <color indexed="8"/>
      <name val="Arial CE"/>
      <family val="2"/>
      <charset val="238"/>
    </font>
    <font>
      <sz val="10"/>
      <name val="Times New Roman"/>
      <family val="1"/>
      <charset val="238"/>
    </font>
    <font>
      <sz val="7"/>
      <name val="Times New Roman"/>
      <family val="1"/>
      <charset val="238"/>
    </font>
    <font>
      <sz val="12"/>
      <color rgb="FFFF0000"/>
      <name val="Times New Roman"/>
      <family val="1"/>
      <charset val="238"/>
    </font>
    <font>
      <sz val="11"/>
      <name val="Times New Roman"/>
      <family val="1"/>
      <charset val="238"/>
    </font>
    <font>
      <i/>
      <sz val="12"/>
      <name val="Times New Roman"/>
      <family val="1"/>
      <charset val="238"/>
    </font>
    <font>
      <b/>
      <sz val="10"/>
      <color indexed="8"/>
      <name val="Arial CE"/>
      <family val="2"/>
      <charset val="238"/>
    </font>
    <font>
      <b/>
      <sz val="9"/>
      <color theme="1"/>
      <name val="Arial CE"/>
      <family val="2"/>
      <charset val="238"/>
    </font>
    <font>
      <b/>
      <sz val="9"/>
      <name val="Arial CE"/>
      <family val="2"/>
      <charset val="238"/>
    </font>
  </fonts>
  <fills count="7">
    <fill>
      <patternFill patternType="none"/>
    </fill>
    <fill>
      <patternFill patternType="gray125"/>
    </fill>
    <fill>
      <patternFill patternType="solid">
        <fgColor rgb="FFC0C0C0"/>
        <bgColor rgb="FFB7DEE8"/>
      </patternFill>
    </fill>
    <fill>
      <patternFill patternType="solid">
        <fgColor rgb="FFFFFF99"/>
        <bgColor rgb="FFFFFFC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4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right/>
      <top/>
      <bottom style="thin">
        <color auto="1"/>
      </bottom>
      <diagonal/>
    </border>
    <border>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s>
  <cellStyleXfs count="2">
    <xf numFmtId="0" fontId="0" fillId="0" borderId="0"/>
    <xf numFmtId="165" fontId="29" fillId="0" borderId="0" applyBorder="0" applyProtection="0"/>
  </cellStyleXfs>
  <cellXfs count="260">
    <xf numFmtId="0" fontId="0" fillId="0" borderId="0" xfId="0"/>
    <xf numFmtId="0" fontId="1" fillId="0" borderId="0" xfId="0" applyFont="1" applyBorder="1" applyAlignment="1" applyProtection="1"/>
    <xf numFmtId="0" fontId="0" fillId="0" borderId="0" xfId="0" applyBorder="1" applyAlignment="1" applyProtection="1"/>
    <xf numFmtId="0" fontId="0" fillId="0" borderId="0" xfId="0" applyBorder="1" applyAlignment="1" applyProtection="1">
      <alignment horizontal="left" indent="1"/>
    </xf>
    <xf numFmtId="0" fontId="0" fillId="0" borderId="0" xfId="0" applyBorder="1" applyAlignment="1" applyProtection="1">
      <alignment horizontal="right"/>
    </xf>
    <xf numFmtId="0" fontId="0" fillId="0" borderId="0" xfId="0" applyFont="1" applyAlignment="1" applyProtection="1">
      <protection hidden="1"/>
    </xf>
    <xf numFmtId="0" fontId="2" fillId="0" borderId="0" xfId="0" applyFont="1" applyBorder="1" applyAlignment="1" applyProtection="1">
      <alignment horizontal="left" wrapText="1"/>
      <protection hidden="1"/>
    </xf>
    <xf numFmtId="0" fontId="2" fillId="0" borderId="0" xfId="0" applyFont="1" applyBorder="1" applyAlignment="1" applyProtection="1">
      <alignment wrapText="1"/>
      <protection hidden="1"/>
    </xf>
    <xf numFmtId="0" fontId="2" fillId="0" borderId="0" xfId="0" applyFont="1" applyBorder="1" applyAlignment="1" applyProtection="1">
      <alignment horizontal="left" wrapText="1" indent="1"/>
      <protection hidden="1"/>
    </xf>
    <xf numFmtId="0" fontId="0" fillId="0" borderId="0" xfId="0" applyFont="1" applyBorder="1" applyAlignment="1" applyProtection="1">
      <protection hidden="1"/>
    </xf>
    <xf numFmtId="164" fontId="2" fillId="0" borderId="0" xfId="0" applyNumberFormat="1" applyFont="1" applyBorder="1" applyAlignment="1" applyProtection="1">
      <alignment horizontal="right" wrapText="1"/>
      <protection hidden="1"/>
    </xf>
    <xf numFmtId="0" fontId="3" fillId="0" borderId="0" xfId="0" applyFont="1" applyBorder="1" applyAlignment="1" applyProtection="1">
      <alignment horizontal="left" wrapText="1"/>
      <protection hidden="1"/>
    </xf>
    <xf numFmtId="0" fontId="4" fillId="0" borderId="0" xfId="0" applyFont="1" applyBorder="1" applyAlignment="1" applyProtection="1">
      <alignment horizontal="right" wrapText="1"/>
      <protection hidden="1"/>
    </xf>
    <xf numFmtId="0" fontId="2" fillId="0" borderId="0" xfId="0" applyFont="1" applyBorder="1" applyAlignment="1" applyProtection="1">
      <alignment horizontal="center" wrapText="1"/>
      <protection hidden="1"/>
    </xf>
    <xf numFmtId="0" fontId="2" fillId="0" borderId="0" xfId="0" applyFont="1" applyBorder="1" applyAlignment="1" applyProtection="1">
      <alignment horizontal="center" wrapText="1"/>
      <protection hidden="1"/>
    </xf>
    <xf numFmtId="0" fontId="0" fillId="0" borderId="0" xfId="0" applyAlignment="1" applyProtection="1">
      <alignment vertical="center"/>
      <protection hidden="1"/>
    </xf>
    <xf numFmtId="0" fontId="2"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0" xfId="0" applyBorder="1" applyAlignment="1" applyProtection="1">
      <alignment vertical="center"/>
      <protection hidden="1"/>
    </xf>
    <xf numFmtId="0" fontId="0" fillId="0" borderId="0" xfId="0" applyBorder="1" applyAlignment="1" applyProtection="1">
      <protection hidden="1"/>
    </xf>
    <xf numFmtId="49" fontId="6" fillId="0" borderId="0" xfId="0" applyNumberFormat="1" applyFont="1" applyBorder="1" applyAlignment="1" applyProtection="1">
      <alignment horizontal="left"/>
      <protection hidden="1"/>
    </xf>
    <xf numFmtId="0" fontId="6" fillId="0" borderId="0" xfId="0" applyFont="1" applyBorder="1" applyAlignment="1" applyProtection="1">
      <alignment horizontal="left"/>
      <protection hidden="1"/>
    </xf>
    <xf numFmtId="14" fontId="6" fillId="0" borderId="0" xfId="0" applyNumberFormat="1" applyFont="1" applyBorder="1" applyAlignment="1" applyProtection="1">
      <alignment horizontal="left"/>
      <protection hidden="1"/>
    </xf>
    <xf numFmtId="0" fontId="6" fillId="0" borderId="0" xfId="0" applyFont="1" applyBorder="1" applyAlignment="1" applyProtection="1">
      <alignment horizontal="right"/>
      <protection hidden="1"/>
    </xf>
    <xf numFmtId="49" fontId="0" fillId="0" borderId="0" xfId="0" applyNumberFormat="1" applyAlignment="1" applyProtection="1">
      <alignment horizontal="right"/>
      <protection locked="0"/>
    </xf>
    <xf numFmtId="0" fontId="0" fillId="0" borderId="0" xfId="0" applyBorder="1" applyAlignment="1" applyProtection="1">
      <protection hidden="1"/>
    </xf>
    <xf numFmtId="0" fontId="0" fillId="0" borderId="0" xfId="0" applyAlignment="1" applyProtection="1">
      <protection hidden="1"/>
    </xf>
    <xf numFmtId="1" fontId="6" fillId="0" borderId="0" xfId="0" applyNumberFormat="1" applyFont="1" applyBorder="1" applyAlignment="1" applyProtection="1">
      <alignment horizontal="right"/>
      <protection hidden="1"/>
    </xf>
    <xf numFmtId="0" fontId="0" fillId="0" borderId="0" xfId="0" applyAlignment="1" applyProtection="1"/>
    <xf numFmtId="0" fontId="0" fillId="0" borderId="0" xfId="0" applyAlignment="1" applyProtection="1">
      <alignment horizontal="right"/>
    </xf>
    <xf numFmtId="0" fontId="0" fillId="0" borderId="0" xfId="0" applyBorder="1" applyAlignment="1" applyProtection="1">
      <protection hidden="1"/>
    </xf>
    <xf numFmtId="0" fontId="0" fillId="0" borderId="0" xfId="0" applyBorder="1" applyAlignment="1" applyProtection="1">
      <alignment horizontal="center"/>
      <protection hidden="1"/>
    </xf>
    <xf numFmtId="0" fontId="8" fillId="0" borderId="0" xfId="0" applyFont="1" applyBorder="1" applyAlignment="1" applyProtection="1">
      <alignment horizontal="left" vertical="center" indent="1"/>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10" fillId="0" borderId="0" xfId="0" applyFont="1" applyBorder="1" applyAlignment="1" applyProtection="1">
      <alignment horizontal="left" vertical="center" indent="1"/>
      <protection hidden="1"/>
    </xf>
    <xf numFmtId="0" fontId="10" fillId="0" borderId="0" xfId="0" applyFont="1" applyBorder="1" applyAlignment="1" applyProtection="1">
      <alignment vertical="center"/>
      <protection hidden="1"/>
    </xf>
    <xf numFmtId="0" fontId="10" fillId="0" borderId="0" xfId="0" applyFont="1" applyBorder="1" applyAlignment="1" applyProtection="1">
      <alignment horizontal="center" vertical="center"/>
      <protection hidden="1"/>
    </xf>
    <xf numFmtId="0" fontId="7" fillId="0" borderId="0" xfId="0" applyFont="1" applyBorder="1" applyAlignment="1" applyProtection="1">
      <alignment horizontal="left" vertical="center" indent="1"/>
      <protection hidden="1"/>
    </xf>
    <xf numFmtId="0" fontId="7" fillId="0" borderId="0" xfId="0" applyFont="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0" fillId="0" borderId="0" xfId="0" applyAlignment="1" applyProtection="1">
      <alignment horizontal="center"/>
      <protection hidden="1"/>
    </xf>
    <xf numFmtId="0" fontId="10" fillId="2" borderId="1" xfId="0" applyFont="1" applyFill="1" applyBorder="1" applyAlignment="1" applyProtection="1">
      <alignment horizontal="center" vertical="center"/>
      <protection locked="0" hidden="1"/>
    </xf>
    <xf numFmtId="0" fontId="0" fillId="3" borderId="1" xfId="0" applyFill="1" applyBorder="1" applyAlignment="1" applyProtection="1">
      <alignment horizontal="left" vertical="center" indent="1"/>
      <protection hidden="1"/>
    </xf>
    <xf numFmtId="0" fontId="0" fillId="0" borderId="0" xfId="0" applyFont="1" applyBorder="1" applyAlignment="1" applyProtection="1">
      <alignment horizontal="center" vertical="center"/>
      <protection hidden="1"/>
    </xf>
    <xf numFmtId="0" fontId="0" fillId="0" borderId="0" xfId="0" applyFont="1" applyBorder="1" applyAlignment="1" applyProtection="1">
      <alignment horizontal="left" vertical="center" indent="1"/>
      <protection hidden="1"/>
    </xf>
    <xf numFmtId="0" fontId="11" fillId="0" borderId="2"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protection hidden="1"/>
    </xf>
    <xf numFmtId="0" fontId="12" fillId="0" borderId="2" xfId="0" applyFont="1" applyBorder="1" applyAlignment="1" applyProtection="1">
      <alignment horizontal="right" vertical="center"/>
      <protection hidden="1"/>
    </xf>
    <xf numFmtId="0" fontId="0" fillId="0" borderId="0" xfId="0" applyAlignment="1" applyProtection="1">
      <alignment horizontal="left" vertical="center" wrapText="1"/>
      <protection hidden="1"/>
    </xf>
    <xf numFmtId="0" fontId="14" fillId="0" borderId="4" xfId="0" applyFont="1" applyBorder="1" applyAlignment="1" applyProtection="1">
      <alignment horizontal="center" vertical="center" wrapText="1"/>
      <protection hidden="1"/>
    </xf>
    <xf numFmtId="0" fontId="0" fillId="0" borderId="0" xfId="0" applyBorder="1" applyAlignment="1" applyProtection="1">
      <alignment horizontal="left" vertical="center" wrapText="1"/>
      <protection hidden="1"/>
    </xf>
    <xf numFmtId="0" fontId="15" fillId="0" borderId="4" xfId="0" applyFont="1" applyBorder="1" applyAlignment="1" applyProtection="1">
      <alignment horizontal="center" vertical="center"/>
      <protection hidden="1"/>
    </xf>
    <xf numFmtId="166" fontId="11" fillId="0" borderId="4" xfId="0" applyNumberFormat="1" applyFont="1" applyBorder="1" applyAlignment="1" applyProtection="1">
      <alignment horizontal="center" vertical="center"/>
      <protection hidden="1"/>
    </xf>
    <xf numFmtId="14" fontId="16" fillId="0" borderId="4" xfId="0" applyNumberFormat="1" applyFont="1" applyBorder="1" applyAlignment="1" applyProtection="1">
      <alignment horizontal="center" vertical="center" wrapText="1"/>
      <protection hidden="1"/>
    </xf>
    <xf numFmtId="0" fontId="5" fillId="0" borderId="2" xfId="0" applyFont="1" applyBorder="1" applyAlignment="1" applyProtection="1">
      <alignment horizontal="left" vertical="center" wrapText="1" indent="1"/>
      <protection hidden="1"/>
    </xf>
    <xf numFmtId="0" fontId="1" fillId="0" borderId="2" xfId="0" applyFont="1" applyBorder="1" applyAlignment="1" applyProtection="1">
      <alignment horizontal="center" vertical="center"/>
      <protection hidden="1"/>
    </xf>
    <xf numFmtId="0" fontId="0" fillId="0" borderId="2"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168" fontId="0" fillId="0" borderId="2" xfId="0" applyNumberFormat="1" applyBorder="1" applyAlignment="1" applyProtection="1">
      <alignment horizontal="right" vertical="center" wrapText="1"/>
      <protection locked="0"/>
    </xf>
    <xf numFmtId="0" fontId="0" fillId="0" borderId="2" xfId="0" applyFont="1" applyBorder="1" applyAlignment="1" applyProtection="1">
      <alignment horizontal="left" vertical="center" wrapText="1" indent="1"/>
      <protection locked="0"/>
    </xf>
    <xf numFmtId="0" fontId="17" fillId="0" borderId="0" xfId="0" applyFont="1" applyAlignment="1" applyProtection="1">
      <alignment horizontal="left" vertical="center" indent="1"/>
      <protection hidden="1"/>
    </xf>
    <xf numFmtId="0" fontId="17" fillId="0" borderId="0" xfId="0" applyFont="1" applyAlignment="1" applyProtection="1">
      <alignment horizontal="left" vertical="center" wrapText="1"/>
      <protection hidden="1"/>
    </xf>
    <xf numFmtId="0" fontId="17" fillId="0" borderId="0" xfId="0" applyFont="1" applyAlignment="1" applyProtection="1">
      <protection hidden="1"/>
    </xf>
    <xf numFmtId="168" fontId="13" fillId="0" borderId="7" xfId="0" applyNumberFormat="1" applyFont="1" applyBorder="1" applyAlignment="1" applyProtection="1">
      <alignment horizontal="left" vertical="center" wrapText="1" indent="1"/>
      <protection hidden="1"/>
    </xf>
    <xf numFmtId="0" fontId="13" fillId="0" borderId="0" xfId="0" applyFont="1" applyBorder="1" applyAlignment="1" applyProtection="1">
      <alignment horizontal="left" vertical="center" wrapText="1" indent="1"/>
      <protection hidden="1"/>
    </xf>
    <xf numFmtId="168" fontId="13" fillId="0" borderId="7" xfId="0" applyNumberFormat="1" applyFont="1" applyBorder="1" applyAlignment="1" applyProtection="1">
      <alignment horizontal="left" vertical="center" wrapText="1" indent="1"/>
      <protection locked="0"/>
    </xf>
    <xf numFmtId="0" fontId="0" fillId="0" borderId="0" xfId="0"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0" fillId="0" borderId="0" xfId="0" applyFont="1" applyAlignment="1" applyProtection="1">
      <alignment horizontal="left" indent="1"/>
      <protection hidden="1"/>
    </xf>
    <xf numFmtId="168" fontId="13" fillId="0" borderId="0" xfId="0" applyNumberFormat="1" applyFont="1" applyBorder="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5" fillId="0" borderId="8" xfId="0" applyFont="1" applyBorder="1" applyAlignment="1" applyProtection="1">
      <alignment horizontal="left" vertical="center" wrapText="1" indent="1"/>
      <protection hidden="1"/>
    </xf>
    <xf numFmtId="14" fontId="0" fillId="0" borderId="0" xfId="0" applyNumberFormat="1" applyBorder="1" applyAlignment="1" applyProtection="1">
      <protection locked="0" hidden="1"/>
    </xf>
    <xf numFmtId="0" fontId="0" fillId="0" borderId="2" xfId="0" applyFont="1" applyBorder="1" applyAlignment="1" applyProtection="1">
      <protection locked="0" hidden="1"/>
    </xf>
    <xf numFmtId="0" fontId="0" fillId="0" borderId="10" xfId="0" applyBorder="1" applyAlignment="1" applyProtection="1">
      <alignment horizontal="left" vertical="center" indent="1"/>
      <protection hidden="1"/>
    </xf>
    <xf numFmtId="0" fontId="0" fillId="0" borderId="10" xfId="0" applyBorder="1" applyAlignment="1" applyProtection="1">
      <protection hidden="1"/>
    </xf>
    <xf numFmtId="0" fontId="5" fillId="0" borderId="0" xfId="0" applyFont="1" applyBorder="1" applyAlignment="1" applyProtection="1">
      <alignment horizontal="left" vertical="center" indent="1"/>
      <protection hidden="1"/>
    </xf>
    <xf numFmtId="0" fontId="5" fillId="0" borderId="0" xfId="0" applyFont="1" applyBorder="1" applyAlignment="1" applyProtection="1">
      <alignment horizontal="left" vertical="top" indent="1"/>
      <protection hidden="1"/>
    </xf>
    <xf numFmtId="0" fontId="1" fillId="0" borderId="0" xfId="0" applyFont="1" applyBorder="1" applyAlignment="1" applyProtection="1">
      <alignment horizontal="left" vertical="center" wrapText="1" indent="1"/>
      <protection hidden="1"/>
    </xf>
    <xf numFmtId="14" fontId="1" fillId="0" borderId="0" xfId="0" applyNumberFormat="1" applyFont="1" applyBorder="1" applyAlignment="1" applyProtection="1">
      <alignment horizontal="center" vertical="center" wrapText="1"/>
      <protection hidden="1"/>
    </xf>
    <xf numFmtId="0" fontId="5" fillId="0" borderId="11" xfId="0" applyFont="1" applyBorder="1" applyAlignment="1" applyProtection="1">
      <alignment horizontal="left" vertical="center" wrapText="1" indent="1"/>
      <protection hidden="1"/>
    </xf>
    <xf numFmtId="0" fontId="1" fillId="0" borderId="12" xfId="0" applyFont="1" applyBorder="1" applyAlignment="1" applyProtection="1">
      <alignment horizontal="center" vertical="center"/>
      <protection hidden="1"/>
    </xf>
    <xf numFmtId="0" fontId="0" fillId="0" borderId="13" xfId="0" applyFont="1" applyBorder="1" applyAlignment="1" applyProtection="1">
      <alignment horizontal="center" vertical="center" wrapText="1"/>
      <protection hidden="1"/>
    </xf>
    <xf numFmtId="0" fontId="0" fillId="0" borderId="14" xfId="0" applyFont="1" applyBorder="1" applyAlignment="1" applyProtection="1">
      <alignment horizontal="center" vertical="center"/>
      <protection hidden="1"/>
    </xf>
    <xf numFmtId="0" fontId="0" fillId="0" borderId="15" xfId="0" applyBorder="1" applyAlignment="1" applyProtection="1">
      <alignment horizontal="left" vertical="center" wrapText="1" indent="1"/>
      <protection locked="0"/>
    </xf>
    <xf numFmtId="0" fontId="0" fillId="0" borderId="16" xfId="0" applyFont="1" applyBorder="1" applyAlignment="1" applyProtection="1">
      <alignment horizontal="left" vertical="center" indent="1"/>
      <protection hidden="1"/>
    </xf>
    <xf numFmtId="168" fontId="0" fillId="0" borderId="17" xfId="0" applyNumberFormat="1" applyBorder="1" applyAlignment="1" applyProtection="1">
      <alignment horizontal="right" vertical="center" wrapText="1"/>
      <protection hidden="1"/>
    </xf>
    <xf numFmtId="0" fontId="0" fillId="0" borderId="18" xfId="0" applyBorder="1" applyAlignment="1" applyProtection="1">
      <alignment horizontal="left" vertical="center" wrapText="1" indent="1"/>
      <protection hidden="1"/>
    </xf>
    <xf numFmtId="0" fontId="0" fillId="0" borderId="19" xfId="0" applyBorder="1" applyAlignment="1" applyProtection="1">
      <alignment horizontal="left" vertical="center" indent="1"/>
      <protection locked="0"/>
    </xf>
    <xf numFmtId="168" fontId="0" fillId="0" borderId="0" xfId="0" applyNumberFormat="1" applyBorder="1" applyAlignment="1" applyProtection="1">
      <alignment horizontal="left" vertical="center"/>
      <protection locked="0"/>
    </xf>
    <xf numFmtId="0" fontId="0" fillId="0" borderId="20" xfId="0" applyBorder="1" applyAlignment="1" applyProtection="1">
      <alignment horizontal="left" vertical="center"/>
      <protection locked="0"/>
    </xf>
    <xf numFmtId="168" fontId="0" fillId="0" borderId="0" xfId="0" applyNumberFormat="1" applyBorder="1" applyAlignment="1" applyProtection="1">
      <alignment horizontal="right" vertical="center" wrapText="1"/>
      <protection locked="0"/>
    </xf>
    <xf numFmtId="0" fontId="0" fillId="0" borderId="20" xfId="0" applyBorder="1" applyAlignment="1" applyProtection="1">
      <alignment horizontal="left" vertical="center" wrapText="1" indent="1"/>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68" fontId="0" fillId="0" borderId="8" xfId="0" applyNumberFormat="1" applyBorder="1" applyAlignment="1" applyProtection="1">
      <alignment horizontal="right" vertical="center" wrapText="1"/>
      <protection locked="0"/>
    </xf>
    <xf numFmtId="0" fontId="0" fillId="0" borderId="22" xfId="0" applyBorder="1" applyAlignment="1" applyProtection="1">
      <alignment horizontal="left" vertical="center" wrapText="1" indent="1"/>
      <protection locked="0"/>
    </xf>
    <xf numFmtId="0" fontId="0" fillId="0" borderId="23" xfId="0" applyFont="1" applyBorder="1" applyAlignment="1" applyProtection="1">
      <alignment horizontal="center" vertical="top"/>
      <protection locked="0" hidden="1"/>
    </xf>
    <xf numFmtId="14" fontId="0" fillId="0" borderId="24" xfId="0" applyNumberFormat="1" applyBorder="1" applyAlignment="1" applyProtection="1">
      <alignment horizontal="center" vertical="center" wrapText="1"/>
      <protection locked="0"/>
    </xf>
    <xf numFmtId="0" fontId="0" fillId="0" borderId="25" xfId="0" applyFont="1" applyBorder="1" applyAlignment="1" applyProtection="1">
      <alignment horizontal="left" vertical="top" wrapText="1" indent="1"/>
      <protection locked="0" hidden="1"/>
    </xf>
    <xf numFmtId="0" fontId="0" fillId="0" borderId="0" xfId="0" applyBorder="1" applyAlignment="1" applyProtection="1">
      <alignment horizontal="center" vertical="top"/>
      <protection hidden="1"/>
    </xf>
    <xf numFmtId="168" fontId="0" fillId="0" borderId="0" xfId="0" applyNumberFormat="1" applyBorder="1" applyAlignment="1" applyProtection="1">
      <alignment horizontal="right" vertical="center" wrapText="1"/>
      <protection hidden="1"/>
    </xf>
    <xf numFmtId="0" fontId="0" fillId="0" borderId="0" xfId="0" applyBorder="1" applyAlignment="1" applyProtection="1">
      <alignment horizontal="left" vertical="top" wrapText="1" indent="1"/>
      <protection hidden="1"/>
    </xf>
    <xf numFmtId="0" fontId="13" fillId="0" borderId="26" xfId="0" applyFont="1" applyBorder="1" applyAlignment="1" applyProtection="1">
      <alignment horizontal="left" vertical="center" indent="1"/>
      <protection hidden="1"/>
    </xf>
    <xf numFmtId="168" fontId="0" fillId="0" borderId="27" xfId="0" applyNumberFormat="1" applyBorder="1" applyAlignment="1" applyProtection="1">
      <alignment horizontal="right" vertical="center" wrapText="1"/>
      <protection hidden="1"/>
    </xf>
    <xf numFmtId="0" fontId="0" fillId="0" borderId="28" xfId="0" applyBorder="1" applyAlignment="1" applyProtection="1">
      <alignment horizontal="left" vertical="center" wrapText="1" indent="1"/>
      <protection hidden="1"/>
    </xf>
    <xf numFmtId="0" fontId="0" fillId="0" borderId="21" xfId="0" applyBorder="1" applyAlignment="1" applyProtection="1">
      <alignment horizontal="center" vertical="center"/>
      <protection hidden="1"/>
    </xf>
    <xf numFmtId="168" fontId="0" fillId="0" borderId="8" xfId="0" applyNumberFormat="1" applyBorder="1" applyAlignment="1" applyProtection="1">
      <alignment horizontal="right" vertical="center" wrapText="1"/>
      <protection hidden="1"/>
    </xf>
    <xf numFmtId="0" fontId="0" fillId="0" borderId="22" xfId="0" applyBorder="1" applyAlignment="1" applyProtection="1">
      <alignment horizontal="left" vertical="center" wrapText="1" indent="1"/>
      <protection hidden="1"/>
    </xf>
    <xf numFmtId="0" fontId="0" fillId="0" borderId="23" xfId="0" applyFont="1" applyBorder="1" applyAlignment="1" applyProtection="1">
      <alignment horizontal="center" vertical="top"/>
      <protection hidden="1"/>
    </xf>
    <xf numFmtId="168" fontId="0" fillId="0" borderId="24" xfId="0" applyNumberFormat="1" applyBorder="1" applyAlignment="1" applyProtection="1">
      <alignment horizontal="right" vertical="center" wrapText="1"/>
      <protection hidden="1"/>
    </xf>
    <xf numFmtId="0" fontId="0" fillId="0" borderId="25" xfId="0" applyFont="1" applyBorder="1" applyAlignment="1" applyProtection="1">
      <alignment horizontal="left" vertical="top" wrapText="1" indent="1"/>
      <protection hidden="1"/>
    </xf>
    <xf numFmtId="14" fontId="19" fillId="0" borderId="30" xfId="0" applyNumberFormat="1" applyFont="1" applyBorder="1" applyAlignment="1" applyProtection="1">
      <alignment vertical="center"/>
      <protection hidden="1"/>
    </xf>
    <xf numFmtId="0" fontId="0" fillId="0" borderId="19" xfId="0" applyFont="1" applyBorder="1" applyAlignment="1" applyProtection="1">
      <alignment horizontal="left" vertical="center" indent="1"/>
      <protection hidden="1"/>
    </xf>
    <xf numFmtId="0" fontId="0" fillId="0" borderId="20" xfId="0" applyBorder="1" applyAlignment="1" applyProtection="1">
      <alignment horizontal="left" vertical="center" wrapText="1" indent="1"/>
      <protection hidden="1"/>
    </xf>
    <xf numFmtId="0" fontId="0" fillId="0" borderId="21" xfId="0" applyBorder="1" applyAlignment="1" applyProtection="1">
      <alignment horizontal="left" vertical="center" indent="1"/>
      <protection hidden="1"/>
    </xf>
    <xf numFmtId="0" fontId="0" fillId="0" borderId="19" xfId="0" applyBorder="1" applyAlignment="1" applyProtection="1">
      <alignment horizontal="left" vertical="center" indent="1"/>
      <protection locked="0" hidden="1"/>
    </xf>
    <xf numFmtId="168" fontId="0" fillId="0" borderId="0" xfId="0" applyNumberFormat="1" applyBorder="1" applyAlignment="1" applyProtection="1">
      <alignment horizontal="right" vertical="center" wrapText="1"/>
      <protection locked="0" hidden="1"/>
    </xf>
    <xf numFmtId="0" fontId="0" fillId="0" borderId="20" xfId="0" applyBorder="1" applyAlignment="1" applyProtection="1">
      <alignment horizontal="left" vertical="center" wrapText="1" indent="1"/>
      <protection locked="0" hidden="1"/>
    </xf>
    <xf numFmtId="0" fontId="0" fillId="0" borderId="19" xfId="0" applyBorder="1" applyAlignment="1" applyProtection="1">
      <alignment horizontal="center" vertical="center"/>
      <protection locked="0" hidden="1"/>
    </xf>
    <xf numFmtId="0" fontId="0" fillId="0" borderId="21" xfId="0" applyBorder="1" applyAlignment="1" applyProtection="1">
      <alignment horizontal="center" vertical="center"/>
      <protection locked="0" hidden="1"/>
    </xf>
    <xf numFmtId="168" fontId="0" fillId="0" borderId="8" xfId="0" applyNumberFormat="1" applyBorder="1" applyAlignment="1" applyProtection="1">
      <alignment horizontal="right" vertical="center" wrapText="1"/>
      <protection locked="0" hidden="1"/>
    </xf>
    <xf numFmtId="0" fontId="0" fillId="0" borderId="22" xfId="0" applyBorder="1" applyAlignment="1" applyProtection="1">
      <alignment horizontal="left" vertical="center" wrapText="1" indent="1"/>
      <protection locked="0" hidden="1"/>
    </xf>
    <xf numFmtId="14" fontId="0" fillId="0" borderId="24" xfId="0" applyNumberFormat="1" applyBorder="1" applyAlignment="1" applyProtection="1">
      <alignment horizontal="center" vertical="center" wrapText="1"/>
      <protection locked="0" hidden="1"/>
    </xf>
    <xf numFmtId="0" fontId="11" fillId="0" borderId="33"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hidden="1"/>
    </xf>
    <xf numFmtId="0" fontId="23" fillId="0" borderId="38"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protection locked="0" hidden="1"/>
    </xf>
    <xf numFmtId="0" fontId="15" fillId="0" borderId="38" xfId="0" applyFont="1" applyBorder="1" applyAlignment="1" applyProtection="1">
      <alignment horizontal="center" vertical="center"/>
      <protection locked="0" hidden="1"/>
    </xf>
    <xf numFmtId="14" fontId="16" fillId="0" borderId="39" xfId="0" applyNumberFormat="1" applyFont="1" applyBorder="1" applyAlignment="1" applyProtection="1">
      <alignment horizontal="center" vertical="center" wrapText="1"/>
      <protection locked="0" hidden="1"/>
    </xf>
    <xf numFmtId="0" fontId="0" fillId="0" borderId="0" xfId="0" applyBorder="1" applyAlignment="1" applyProtection="1">
      <alignment horizontal="left" vertical="center" indent="1"/>
      <protection locked="0" hidden="1"/>
    </xf>
    <xf numFmtId="0" fontId="0" fillId="0" borderId="0" xfId="0" applyBorder="1" applyAlignment="1" applyProtection="1">
      <alignment horizontal="left" vertical="center" wrapText="1" indent="1"/>
      <protection hidden="1"/>
    </xf>
    <xf numFmtId="0" fontId="0" fillId="0" borderId="28" xfId="0" applyFont="1" applyBorder="1" applyAlignment="1" applyProtection="1">
      <alignment horizontal="left" vertical="center" wrapText="1" indent="1"/>
      <protection locked="0" hidden="1"/>
    </xf>
    <xf numFmtId="0" fontId="0" fillId="0" borderId="41" xfId="0" applyBorder="1" applyAlignment="1" applyProtection="1">
      <alignment horizontal="left" vertical="center" wrapText="1" indent="1"/>
      <protection locked="0" hidden="1"/>
    </xf>
    <xf numFmtId="0" fontId="0" fillId="0" borderId="40" xfId="0" applyFont="1" applyBorder="1" applyAlignment="1" applyProtection="1">
      <alignment horizontal="center" vertical="top"/>
      <protection locked="0" hidden="1"/>
    </xf>
    <xf numFmtId="14" fontId="0" fillId="0" borderId="42" xfId="0" applyNumberFormat="1" applyBorder="1" applyAlignment="1" applyProtection="1">
      <alignment horizontal="center" vertical="center" wrapText="1"/>
      <protection locked="0" hidden="1"/>
    </xf>
    <xf numFmtId="0" fontId="0" fillId="0" borderId="43" xfId="0" applyFont="1" applyBorder="1" applyAlignment="1" applyProtection="1">
      <alignment horizontal="left" vertical="top" wrapText="1" indent="1"/>
      <protection locked="0" hidden="1"/>
    </xf>
    <xf numFmtId="0" fontId="0" fillId="0" borderId="0" xfId="0" applyAlignment="1" applyProtection="1">
      <alignment horizontal="left" wrapText="1" indent="1"/>
    </xf>
    <xf numFmtId="0" fontId="0" fillId="0" borderId="0" xfId="0" applyNumberFormat="1" applyFill="1" applyBorder="1" applyAlignment="1" applyProtection="1">
      <alignment horizontal="left" vertical="center" indent="1"/>
      <protection locked="0"/>
    </xf>
    <xf numFmtId="49" fontId="0" fillId="0" borderId="0" xfId="0" applyNumberFormat="1" applyFill="1" applyBorder="1" applyAlignment="1" applyProtection="1">
      <alignment horizontal="left" vertical="center" indent="1"/>
      <protection locked="0"/>
    </xf>
    <xf numFmtId="0" fontId="0" fillId="0" borderId="0" xfId="0" applyFill="1" applyBorder="1" applyAlignment="1" applyProtection="1">
      <alignment horizontal="left" vertical="center" indent="1"/>
      <protection locked="0"/>
    </xf>
    <xf numFmtId="167" fontId="30" fillId="0" borderId="0" xfId="1" applyNumberFormat="1" applyFont="1" applyFill="1" applyBorder="1" applyAlignment="1" applyProtection="1">
      <alignment horizontal="left" vertical="center" indent="1"/>
      <protection locked="0"/>
    </xf>
    <xf numFmtId="169" fontId="16"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left" vertical="center"/>
      <protection locked="0"/>
    </xf>
    <xf numFmtId="49" fontId="0" fillId="0" borderId="0" xfId="0" applyNumberFormat="1" applyFill="1" applyBorder="1" applyAlignment="1" applyProtection="1">
      <alignment horizontal="left" vertical="center"/>
      <protection locked="0"/>
    </xf>
    <xf numFmtId="14" fontId="0" fillId="0" borderId="0" xfId="0" applyNumberFormat="1" applyFill="1" applyBorder="1" applyAlignment="1" applyProtection="1">
      <alignment horizontal="left" vertical="center"/>
      <protection locked="0"/>
    </xf>
    <xf numFmtId="49" fontId="6" fillId="0" borderId="0" xfId="0" applyNumberFormat="1" applyFont="1" applyFill="1" applyAlignment="1">
      <alignment horizontal="left" vertical="center" indent="1"/>
    </xf>
    <xf numFmtId="0" fontId="0" fillId="0" borderId="0" xfId="0" applyFill="1" applyAlignment="1" applyProtection="1">
      <alignment horizontal="left"/>
      <protection locked="0"/>
    </xf>
    <xf numFmtId="49" fontId="18" fillId="0" borderId="0" xfId="0" applyNumberFormat="1" applyFont="1" applyFill="1" applyAlignment="1">
      <alignment horizontal="left" vertical="center" indent="1"/>
    </xf>
    <xf numFmtId="49" fontId="18" fillId="0" borderId="0" xfId="0" applyNumberFormat="1" applyFont="1" applyFill="1" applyBorder="1" applyAlignment="1" applyProtection="1">
      <alignment horizontal="left" vertical="center" indent="1"/>
      <protection locked="0"/>
    </xf>
    <xf numFmtId="169" fontId="31" fillId="0" borderId="0" xfId="0" applyNumberFormat="1" applyFont="1" applyFill="1" applyAlignment="1" applyProtection="1">
      <alignment horizontal="center"/>
      <protection locked="0"/>
    </xf>
    <xf numFmtId="49" fontId="5" fillId="0" borderId="0" xfId="0" applyNumberFormat="1" applyFont="1" applyFill="1" applyAlignment="1" applyProtection="1">
      <alignment horizontal="left" vertical="center" indent="1"/>
      <protection locked="0"/>
    </xf>
    <xf numFmtId="49" fontId="0" fillId="0" borderId="0" xfId="0" applyNumberFormat="1" applyFill="1" applyAlignment="1">
      <alignment horizontal="left" vertical="center" indent="1"/>
    </xf>
    <xf numFmtId="49" fontId="6" fillId="0" borderId="0" xfId="0" applyNumberFormat="1" applyFont="1" applyFill="1" applyBorder="1" applyAlignment="1">
      <alignment horizontal="left" vertical="center" indent="1"/>
    </xf>
    <xf numFmtId="1" fontId="18" fillId="0" borderId="0" xfId="0" applyNumberFormat="1" applyFont="1" applyFill="1" applyBorder="1" applyAlignment="1" applyProtection="1">
      <alignment horizontal="left" vertical="center" indent="1"/>
      <protection locked="0"/>
    </xf>
    <xf numFmtId="0" fontId="18" fillId="0" borderId="0" xfId="0" applyFont="1" applyFill="1" applyBorder="1" applyAlignment="1" applyProtection="1">
      <alignment horizontal="left" indent="1"/>
      <protection locked="0"/>
    </xf>
    <xf numFmtId="0" fontId="30" fillId="0" borderId="0" xfId="0" applyFont="1" applyFill="1" applyBorder="1" applyAlignment="1" applyProtection="1">
      <alignment horizontal="left" indent="1"/>
      <protection locked="0"/>
    </xf>
    <xf numFmtId="0" fontId="33" fillId="0" borderId="0" xfId="0" applyFont="1" applyFill="1" applyBorder="1" applyProtection="1">
      <protection locked="0"/>
    </xf>
    <xf numFmtId="49" fontId="5" fillId="0" borderId="0" xfId="0" applyNumberFormat="1" applyFont="1" applyFill="1" applyBorder="1" applyProtection="1">
      <protection locked="0"/>
    </xf>
    <xf numFmtId="0" fontId="0" fillId="0" borderId="0" xfId="0" applyFill="1" applyBorder="1" applyAlignment="1" applyProtection="1">
      <alignment horizontal="left"/>
      <protection locked="0"/>
    </xf>
    <xf numFmtId="169" fontId="31" fillId="0" borderId="0" xfId="0" applyNumberFormat="1" applyFont="1" applyFill="1" applyBorder="1" applyAlignment="1" applyProtection="1">
      <alignment horizontal="center"/>
      <protection locked="0"/>
    </xf>
    <xf numFmtId="0" fontId="0" fillId="0" borderId="0" xfId="0" applyFill="1" applyBorder="1"/>
    <xf numFmtId="0" fontId="33" fillId="0" borderId="0" xfId="0" applyNumberFormat="1" applyFont="1" applyFill="1" applyAlignment="1" applyProtection="1">
      <alignment horizontal="right"/>
      <protection locked="0"/>
    </xf>
    <xf numFmtId="14" fontId="18" fillId="0" borderId="0" xfId="0" applyNumberFormat="1" applyFont="1" applyFill="1" applyProtection="1">
      <protection locked="0"/>
    </xf>
    <xf numFmtId="49" fontId="5" fillId="0" borderId="0" xfId="0" applyNumberFormat="1" applyFont="1" applyFill="1" applyProtection="1">
      <protection locked="0"/>
    </xf>
    <xf numFmtId="0" fontId="30" fillId="0" borderId="0" xfId="0" applyFont="1" applyFill="1" applyAlignment="1" applyProtection="1">
      <alignment horizontal="left" indent="1"/>
      <protection locked="0"/>
    </xf>
    <xf numFmtId="0" fontId="5" fillId="0" borderId="0" xfId="0" applyNumberFormat="1" applyFont="1" applyFill="1" applyAlignment="1" applyProtection="1">
      <alignment horizontal="right"/>
      <protection locked="0"/>
    </xf>
    <xf numFmtId="14" fontId="0" fillId="0" borderId="0" xfId="0" applyNumberFormat="1" applyFont="1"/>
    <xf numFmtId="0" fontId="18" fillId="0" borderId="0" xfId="0" applyFont="1" applyFill="1" applyAlignment="1" applyProtection="1">
      <alignment horizontal="left" indent="1"/>
      <protection locked="0"/>
    </xf>
    <xf numFmtId="169" fontId="16" fillId="0" borderId="0" xfId="0" applyNumberFormat="1" applyFont="1" applyAlignment="1">
      <alignment horizontal="center"/>
    </xf>
    <xf numFmtId="49" fontId="33" fillId="0" borderId="0" xfId="0" applyNumberFormat="1" applyFont="1" applyFill="1" applyBorder="1" applyProtection="1">
      <protection locked="0"/>
    </xf>
    <xf numFmtId="169" fontId="16" fillId="0" borderId="0" xfId="0" applyNumberFormat="1" applyFont="1" applyFill="1" applyBorder="1" applyAlignment="1" applyProtection="1">
      <alignment horizontal="center"/>
      <protection locked="0"/>
    </xf>
    <xf numFmtId="1" fontId="5" fillId="0" borderId="0" xfId="0" applyNumberFormat="1" applyFont="1" applyFill="1" applyBorder="1" applyAlignment="1" applyProtection="1">
      <alignment horizontal="center" vertical="center"/>
      <protection locked="0"/>
    </xf>
    <xf numFmtId="49" fontId="6" fillId="0" borderId="0" xfId="0" applyNumberFormat="1" applyFont="1" applyFill="1" applyAlignment="1">
      <alignment horizontal="center" vertical="center"/>
    </xf>
    <xf numFmtId="49" fontId="0" fillId="0" borderId="0" xfId="0" applyNumberFormat="1" applyFill="1" applyAlignment="1">
      <alignment horizontal="center" vertical="center"/>
    </xf>
    <xf numFmtId="0" fontId="33" fillId="0" borderId="0" xfId="0" applyFont="1" applyFill="1" applyBorder="1" applyAlignment="1" applyProtection="1">
      <alignment horizontal="center"/>
      <protection locked="0"/>
    </xf>
    <xf numFmtId="0" fontId="33" fillId="0" borderId="0" xfId="0" applyNumberFormat="1" applyFont="1" applyFill="1" applyAlignment="1" applyProtection="1">
      <alignment horizontal="center"/>
      <protection locked="0"/>
    </xf>
    <xf numFmtId="0" fontId="5" fillId="0" borderId="0" xfId="0" applyNumberFormat="1" applyFont="1" applyFill="1" applyAlignment="1" applyProtection="1">
      <alignment horizontal="center"/>
      <protection locked="0"/>
    </xf>
    <xf numFmtId="0" fontId="0" fillId="0" borderId="0" xfId="0" applyFill="1" applyBorder="1" applyAlignment="1">
      <alignment horizontal="center"/>
    </xf>
    <xf numFmtId="49" fontId="5" fillId="0" borderId="0" xfId="0" applyNumberFormat="1" applyFont="1" applyFill="1" applyBorder="1" applyAlignment="1" applyProtection="1">
      <alignment horizontal="left" indent="1"/>
      <protection locked="0"/>
    </xf>
    <xf numFmtId="14" fontId="18" fillId="0" borderId="0" xfId="0" applyNumberFormat="1" applyFont="1" applyFill="1" applyAlignment="1" applyProtection="1">
      <alignment horizontal="left" indent="1"/>
      <protection locked="0"/>
    </xf>
    <xf numFmtId="14" fontId="0" fillId="0" borderId="0" xfId="0" applyNumberFormat="1" applyFont="1" applyAlignment="1">
      <alignment horizontal="left" indent="1"/>
    </xf>
    <xf numFmtId="49" fontId="33" fillId="0" borderId="0" xfId="0" applyNumberFormat="1" applyFont="1" applyFill="1" applyBorder="1" applyAlignment="1" applyProtection="1">
      <alignment horizontal="left" indent="1"/>
      <protection locked="0"/>
    </xf>
    <xf numFmtId="0" fontId="24" fillId="0" borderId="0" xfId="0" applyFont="1" applyAlignment="1">
      <alignment horizontal="left" vertical="center"/>
    </xf>
    <xf numFmtId="0" fontId="25" fillId="0" borderId="0" xfId="0" applyFont="1" applyAlignment="1">
      <alignment horizontal="justify" vertical="center"/>
    </xf>
    <xf numFmtId="0" fontId="26" fillId="0" borderId="0" xfId="0" applyFont="1" applyAlignment="1">
      <alignment horizontal="center" vertical="center"/>
    </xf>
    <xf numFmtId="0" fontId="28" fillId="0" borderId="0" xfId="0" applyFont="1" applyAlignment="1">
      <alignment horizontal="justify" vertical="center"/>
    </xf>
    <xf numFmtId="0" fontId="28" fillId="0" borderId="0" xfId="0" applyFont="1" applyAlignment="1">
      <alignment vertical="center"/>
    </xf>
    <xf numFmtId="0" fontId="28" fillId="0" borderId="0" xfId="0" applyFont="1" applyAlignment="1">
      <alignment horizontal="left" vertical="center"/>
    </xf>
    <xf numFmtId="0" fontId="34" fillId="0" borderId="0" xfId="0" applyFont="1" applyAlignment="1">
      <alignment horizontal="left" indent="1"/>
    </xf>
    <xf numFmtId="0" fontId="0" fillId="0" borderId="26" xfId="0" applyFont="1" applyBorder="1" applyAlignment="1" applyProtection="1">
      <alignment horizontal="left" vertical="center" indent="1"/>
      <protection hidden="1"/>
    </xf>
    <xf numFmtId="0" fontId="0" fillId="0" borderId="19" xfId="0" applyBorder="1" applyAlignment="1" applyProtection="1">
      <alignment horizontal="left" vertical="center" indent="1"/>
      <protection hidden="1"/>
    </xf>
    <xf numFmtId="0" fontId="0" fillId="0" borderId="40" xfId="0" applyFont="1" applyBorder="1" applyAlignment="1" applyProtection="1">
      <alignment horizontal="left" vertical="top" indent="1"/>
      <protection hidden="1"/>
    </xf>
    <xf numFmtId="168" fontId="0" fillId="0" borderId="10" xfId="0" applyNumberFormat="1" applyBorder="1" applyAlignment="1" applyProtection="1">
      <alignment horizontal="right" vertical="center" wrapText="1"/>
      <protection hidden="1"/>
    </xf>
    <xf numFmtId="0" fontId="0" fillId="0" borderId="0" xfId="0" applyFill="1" applyProtection="1">
      <protection locked="0"/>
    </xf>
    <xf numFmtId="49" fontId="0" fillId="0" borderId="0" xfId="0" applyNumberFormat="1" applyFill="1" applyAlignment="1" applyProtection="1">
      <alignment horizontal="left" indent="1"/>
      <protection locked="0"/>
    </xf>
    <xf numFmtId="49" fontId="0" fillId="0" borderId="0" xfId="0" applyNumberFormat="1" applyFill="1" applyAlignment="1" applyProtection="1">
      <alignment horizontal="center" vertical="center"/>
      <protection locked="0"/>
    </xf>
    <xf numFmtId="167" fontId="39" fillId="0" borderId="0" xfId="1" applyNumberFormat="1" applyFont="1" applyFill="1" applyBorder="1" applyAlignment="1" applyProtection="1">
      <alignment horizontal="left" vertical="center" indent="1"/>
      <protection locked="0"/>
    </xf>
    <xf numFmtId="170" fontId="0" fillId="0" borderId="0" xfId="0" applyNumberFormat="1" applyFill="1" applyBorder="1" applyAlignment="1" applyProtection="1">
      <alignment horizontal="left" vertical="center" indent="1"/>
      <protection locked="0"/>
    </xf>
    <xf numFmtId="1" fontId="5" fillId="0" borderId="0" xfId="0" applyNumberFormat="1" applyFont="1" applyFill="1" applyAlignment="1" applyProtection="1">
      <alignment horizontal="center" vertical="center"/>
      <protection locked="0"/>
    </xf>
    <xf numFmtId="49" fontId="0" fillId="0" borderId="0" xfId="0" applyNumberFormat="1" applyFill="1" applyAlignment="1" applyProtection="1">
      <alignment horizontal="left" vertical="center" indent="1"/>
      <protection locked="0"/>
    </xf>
    <xf numFmtId="0" fontId="0" fillId="0" borderId="0" xfId="0" applyFill="1" applyAlignment="1" applyProtection="1">
      <alignment horizontal="left" vertical="center" indent="1"/>
      <protection locked="0"/>
    </xf>
    <xf numFmtId="14" fontId="0" fillId="4" borderId="0" xfId="0" applyNumberFormat="1" applyFill="1" applyBorder="1" applyAlignment="1" applyProtection="1">
      <alignment horizontal="left" vertical="center"/>
      <protection locked="0"/>
    </xf>
    <xf numFmtId="0" fontId="0" fillId="4" borderId="0" xfId="0" applyFill="1" applyBorder="1" applyAlignment="1" applyProtection="1">
      <alignment horizontal="left" vertical="center"/>
      <protection locked="0"/>
    </xf>
    <xf numFmtId="169" fontId="0" fillId="0" borderId="0" xfId="0" applyNumberFormat="1" applyFont="1" applyFill="1" applyAlignment="1">
      <alignment horizontal="left" vertical="center" indent="1"/>
    </xf>
    <xf numFmtId="171" fontId="0" fillId="5" borderId="0" xfId="0" applyNumberFormat="1" applyFill="1" applyAlignment="1">
      <alignment horizontal="left" vertical="center" indent="1"/>
    </xf>
    <xf numFmtId="172" fontId="0" fillId="5" borderId="0" xfId="0" applyNumberFormat="1" applyFill="1" applyAlignment="1">
      <alignment horizontal="left" vertical="center" indent="1"/>
    </xf>
    <xf numFmtId="1" fontId="0" fillId="0" borderId="0" xfId="0" applyNumberFormat="1" applyFill="1" applyAlignment="1">
      <alignment horizontal="left" vertical="center" indent="1"/>
    </xf>
    <xf numFmtId="173" fontId="0" fillId="0" borderId="0" xfId="0" applyNumberFormat="1" applyFill="1" applyAlignment="1">
      <alignment horizontal="left" vertical="center" indent="1"/>
    </xf>
    <xf numFmtId="167" fontId="40" fillId="0" borderId="0" xfId="0" applyNumberFormat="1" applyFont="1" applyFill="1" applyAlignment="1">
      <alignment horizontal="left" vertical="center" indent="1"/>
    </xf>
    <xf numFmtId="171" fontId="0" fillId="0" borderId="0" xfId="0" applyNumberFormat="1" applyFill="1" applyAlignment="1">
      <alignment horizontal="left" vertical="center" indent="1"/>
    </xf>
    <xf numFmtId="172" fontId="0" fillId="0" borderId="0" xfId="0" applyNumberFormat="1" applyFill="1" applyAlignment="1">
      <alignment horizontal="left" vertical="center" indent="1"/>
    </xf>
    <xf numFmtId="1" fontId="6" fillId="0" borderId="0" xfId="0" applyNumberFormat="1" applyFont="1" applyFill="1" applyAlignment="1">
      <alignment horizontal="left" vertical="center" indent="1"/>
    </xf>
    <xf numFmtId="173" fontId="6" fillId="0" borderId="0" xfId="0" applyNumberFormat="1" applyFont="1" applyFill="1" applyAlignment="1">
      <alignment horizontal="left" vertical="center" indent="1"/>
    </xf>
    <xf numFmtId="169" fontId="32" fillId="0" borderId="0" xfId="0" applyNumberFormat="1" applyFont="1" applyFill="1" applyAlignment="1">
      <alignment horizontal="left" vertical="center" indent="1"/>
    </xf>
    <xf numFmtId="171" fontId="6" fillId="0" borderId="0" xfId="0" applyNumberFormat="1" applyFont="1" applyFill="1" applyAlignment="1">
      <alignment horizontal="left" vertical="center" indent="1"/>
    </xf>
    <xf numFmtId="1" fontId="5" fillId="0" borderId="0" xfId="0" applyNumberFormat="1" applyFont="1" applyFill="1" applyAlignment="1" applyProtection="1">
      <alignment horizontal="left" vertical="center" indent="1"/>
      <protection locked="0"/>
    </xf>
    <xf numFmtId="173" fontId="0" fillId="0" borderId="0" xfId="0" applyNumberFormat="1" applyFill="1" applyAlignment="1" applyProtection="1">
      <alignment horizontal="left" vertical="center" indent="1"/>
      <protection locked="0"/>
    </xf>
    <xf numFmtId="169" fontId="0" fillId="0" borderId="0" xfId="0" applyNumberFormat="1" applyFont="1" applyFill="1" applyAlignment="1" applyProtection="1">
      <alignment horizontal="left" vertical="center" indent="1"/>
      <protection locked="0"/>
    </xf>
    <xf numFmtId="171" fontId="0" fillId="0" borderId="0" xfId="0" applyNumberFormat="1" applyFill="1" applyAlignment="1" applyProtection="1">
      <alignment horizontal="left" vertical="center" indent="1"/>
      <protection locked="0"/>
    </xf>
    <xf numFmtId="171" fontId="6" fillId="0" borderId="0" xfId="0" applyNumberFormat="1" applyFont="1" applyAlignment="1">
      <alignment horizontal="left" vertical="center" indent="1"/>
    </xf>
    <xf numFmtId="49" fontId="0" fillId="0" borderId="0" xfId="0" applyNumberFormat="1" applyFont="1" applyFill="1" applyAlignment="1" applyProtection="1">
      <alignment horizontal="left" indent="1"/>
      <protection locked="0"/>
    </xf>
    <xf numFmtId="171" fontId="0" fillId="0" borderId="0" xfId="0" applyNumberFormat="1" applyAlignment="1">
      <alignment horizontal="left" vertical="center" indent="1"/>
    </xf>
    <xf numFmtId="167" fontId="41" fillId="0" borderId="0" xfId="0" applyNumberFormat="1" applyFont="1" applyFill="1" applyAlignment="1">
      <alignment horizontal="left" vertical="center" indent="1"/>
    </xf>
    <xf numFmtId="1" fontId="6" fillId="0" borderId="0" xfId="0" applyNumberFormat="1" applyFont="1" applyFill="1" applyBorder="1" applyAlignment="1">
      <alignment horizontal="left" vertical="center" indent="1"/>
    </xf>
    <xf numFmtId="173" fontId="6" fillId="0" borderId="0" xfId="0" applyNumberFormat="1" applyFont="1" applyFill="1" applyBorder="1" applyAlignment="1">
      <alignment horizontal="left" vertical="center" indent="1"/>
    </xf>
    <xf numFmtId="167" fontId="40" fillId="0" borderId="0" xfId="0" applyNumberFormat="1" applyFont="1" applyFill="1" applyBorder="1" applyAlignment="1">
      <alignment horizontal="left" vertical="center" indent="1"/>
    </xf>
    <xf numFmtId="169" fontId="32" fillId="0" borderId="0" xfId="0" applyNumberFormat="1" applyFont="1" applyFill="1" applyBorder="1" applyAlignment="1">
      <alignment horizontal="left" vertical="center" indent="1"/>
    </xf>
    <xf numFmtId="171" fontId="6" fillId="6" borderId="0" xfId="0" applyNumberFormat="1" applyFont="1" applyFill="1" applyBorder="1" applyAlignment="1">
      <alignment horizontal="left" vertical="center" indent="1"/>
    </xf>
    <xf numFmtId="172" fontId="0" fillId="6" borderId="0" xfId="0" applyNumberFormat="1" applyFill="1" applyBorder="1" applyAlignment="1">
      <alignment horizontal="left" vertical="center" indent="1"/>
    </xf>
    <xf numFmtId="0" fontId="0" fillId="6" borderId="0" xfId="0" applyFill="1" applyProtection="1">
      <protection locked="0"/>
    </xf>
    <xf numFmtId="169" fontId="13" fillId="0" borderId="0" xfId="0" applyNumberFormat="1" applyFont="1" applyFill="1" applyAlignment="1" applyProtection="1">
      <alignment horizontal="left" vertical="center" indent="1"/>
      <protection locked="0"/>
    </xf>
    <xf numFmtId="49" fontId="0" fillId="0" borderId="0" xfId="0" applyNumberFormat="1" applyFill="1" applyBorder="1" applyAlignment="1" applyProtection="1">
      <alignment horizontal="left" indent="1"/>
      <protection locked="0"/>
    </xf>
    <xf numFmtId="167" fontId="40" fillId="0" borderId="0" xfId="0" applyNumberFormat="1" applyFont="1" applyFill="1" applyAlignment="1" applyProtection="1">
      <alignment horizontal="left" vertical="center" indent="1"/>
      <protection locked="0"/>
    </xf>
    <xf numFmtId="49" fontId="0" fillId="0" borderId="0" xfId="0" applyNumberFormat="1" applyFill="1" applyBorder="1" applyAlignment="1">
      <alignment horizontal="left" indent="1"/>
    </xf>
    <xf numFmtId="0" fontId="5" fillId="0" borderId="0" xfId="0" applyFont="1" applyBorder="1" applyAlignment="1" applyProtection="1">
      <alignment horizontal="left" vertical="center" wrapText="1" indent="1"/>
      <protection hidden="1"/>
    </xf>
    <xf numFmtId="0" fontId="0" fillId="0" borderId="9" xfId="0" applyFont="1" applyBorder="1" applyAlignment="1" applyProtection="1">
      <alignment horizontal="center" vertical="center" wrapText="1"/>
      <protection hidden="1"/>
    </xf>
    <xf numFmtId="166" fontId="16" fillId="0" borderId="6" xfId="0" applyNumberFormat="1" applyFont="1" applyBorder="1" applyAlignment="1" applyProtection="1">
      <alignment horizontal="center" vertical="center" wrapText="1"/>
      <protection hidden="1"/>
    </xf>
    <xf numFmtId="0" fontId="1" fillId="0" borderId="3" xfId="0" applyFont="1" applyBorder="1" applyAlignment="1" applyProtection="1">
      <alignment horizontal="left" vertical="center" wrapText="1" indent="1"/>
      <protection hidden="1"/>
    </xf>
    <xf numFmtId="0" fontId="13" fillId="0" borderId="0" xfId="0" applyFont="1" applyBorder="1" applyAlignment="1" applyProtection="1">
      <alignment horizontal="center" vertical="center" wrapText="1"/>
      <protection hidden="1"/>
    </xf>
    <xf numFmtId="0" fontId="0" fillId="0" borderId="0" xfId="0" applyFont="1" applyBorder="1" applyAlignment="1" applyProtection="1">
      <alignment horizontal="left" vertical="center" wrapText="1" indent="1"/>
      <protection hidden="1"/>
    </xf>
    <xf numFmtId="0" fontId="1" fillId="0" borderId="5"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0" fillId="0" borderId="32" xfId="0" applyFont="1" applyBorder="1" applyAlignment="1" applyProtection="1">
      <alignment horizontal="left" vertical="center" wrapText="1" indent="1"/>
      <protection hidden="1"/>
    </xf>
    <xf numFmtId="14" fontId="20" fillId="0" borderId="7" xfId="0" applyNumberFormat="1" applyFont="1" applyBorder="1" applyAlignment="1" applyProtection="1">
      <alignment horizontal="left" vertical="center" wrapText="1" indent="1"/>
      <protection locked="0"/>
    </xf>
    <xf numFmtId="0" fontId="11" fillId="0" borderId="0" xfId="0" applyFont="1" applyBorder="1" applyAlignment="1" applyProtection="1">
      <alignment horizontal="center" vertical="center" wrapText="1"/>
      <protection hidden="1"/>
    </xf>
    <xf numFmtId="0" fontId="16" fillId="0" borderId="29" xfId="0" applyFont="1" applyBorder="1" applyAlignment="1" applyProtection="1">
      <alignment horizontal="center" vertical="center" wrapText="1"/>
      <protection hidden="1"/>
    </xf>
    <xf numFmtId="14" fontId="21" fillId="0" borderId="7" xfId="0" applyNumberFormat="1" applyFont="1" applyBorder="1" applyAlignment="1" applyProtection="1">
      <alignment horizontal="center" vertical="center" wrapText="1"/>
      <protection locked="0" hidden="1"/>
    </xf>
    <xf numFmtId="0" fontId="1" fillId="0" borderId="37" xfId="0" applyFont="1" applyBorder="1" applyAlignment="1" applyProtection="1">
      <alignment horizontal="left" vertical="center" wrapText="1" indent="1"/>
      <protection hidden="1"/>
    </xf>
    <xf numFmtId="0" fontId="1" fillId="0" borderId="23" xfId="0" applyFont="1" applyBorder="1" applyAlignment="1" applyProtection="1">
      <alignment horizontal="left" vertical="center" wrapText="1" indent="1"/>
      <protection hidden="1"/>
    </xf>
    <xf numFmtId="0" fontId="13" fillId="0" borderId="35" xfId="0" applyFont="1" applyBorder="1" applyAlignment="1" applyProtection="1">
      <alignment horizontal="left" vertical="center" wrapText="1" indent="1"/>
      <protection hidden="1"/>
    </xf>
    <xf numFmtId="0" fontId="1" fillId="0" borderId="21" xfId="0" applyFont="1" applyBorder="1" applyAlignment="1" applyProtection="1">
      <alignment horizontal="left" vertical="center" wrapText="1" indent="1"/>
      <protection hidden="1"/>
    </xf>
    <xf numFmtId="1" fontId="0" fillId="0" borderId="0" xfId="0" applyNumberFormat="1" applyFill="1" applyAlignment="1">
      <alignment horizontal="center" vertical="center"/>
    </xf>
    <xf numFmtId="1" fontId="6" fillId="0" borderId="0" xfId="0" applyNumberFormat="1" applyFont="1" applyFill="1" applyAlignment="1">
      <alignment horizontal="center" vertical="center"/>
    </xf>
    <xf numFmtId="1" fontId="6" fillId="0" borderId="0" xfId="0" applyNumberFormat="1" applyFont="1" applyFill="1" applyBorder="1" applyAlignment="1">
      <alignment horizontal="center" vertical="center"/>
    </xf>
  </cellXfs>
  <cellStyles count="2">
    <cellStyle name="Měna" xfId="1" builtinId="4"/>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3"/>
  <sheetViews>
    <sheetView zoomScaleNormal="100" workbookViewId="0">
      <selection activeCell="A4" sqref="A4:XFD101"/>
    </sheetView>
  </sheetViews>
  <sheetFormatPr defaultColWidth="9.109375" defaultRowHeight="13.2" x14ac:dyDescent="0.25"/>
  <cols>
    <col min="1" max="1" width="5.6640625" bestFit="1" customWidth="1"/>
    <col min="2" max="2" width="6" style="1" customWidth="1"/>
    <col min="3" max="3" width="59.109375" style="2" customWidth="1"/>
    <col min="4" max="4" width="20" style="2" customWidth="1"/>
    <col min="5" max="5" width="16.5546875" style="3" customWidth="1"/>
    <col min="6" max="6" width="12.88671875" style="4" customWidth="1"/>
    <col min="7" max="7" width="80.6640625" style="3" customWidth="1"/>
    <col min="8" max="8" width="14" style="4" customWidth="1"/>
    <col min="9" max="9" width="9.109375" style="2"/>
    <col min="10" max="10" width="45.88671875" style="2" customWidth="1"/>
    <col min="11" max="16384" width="9.109375" style="2"/>
  </cols>
  <sheetData>
    <row r="1" spans="1:32" s="9" customFormat="1" ht="26.4" x14ac:dyDescent="0.25">
      <c r="A1" s="5" t="s">
        <v>0</v>
      </c>
      <c r="B1" s="6" t="s">
        <v>1</v>
      </c>
      <c r="C1" s="7" t="s">
        <v>2</v>
      </c>
      <c r="D1" s="8" t="s">
        <v>3</v>
      </c>
      <c r="E1" s="9" t="s">
        <v>4</v>
      </c>
      <c r="F1" s="10" t="s">
        <v>5</v>
      </c>
      <c r="G1" s="11" t="s">
        <v>6</v>
      </c>
      <c r="H1" s="12" t="s">
        <v>7</v>
      </c>
    </row>
    <row r="2" spans="1:32" s="9" customFormat="1" x14ac:dyDescent="0.25">
      <c r="A2" s="5"/>
      <c r="B2" s="13">
        <v>2</v>
      </c>
      <c r="C2" s="14">
        <v>3</v>
      </c>
      <c r="D2" s="13">
        <v>4</v>
      </c>
      <c r="E2" s="14">
        <v>5</v>
      </c>
      <c r="F2" s="13">
        <v>6</v>
      </c>
      <c r="G2" s="14">
        <v>7</v>
      </c>
      <c r="H2" s="13">
        <v>8</v>
      </c>
    </row>
    <row r="3" spans="1:32" s="18" customFormat="1" ht="21.75" customHeight="1" x14ac:dyDescent="0.25">
      <c r="A3" s="15">
        <v>0</v>
      </c>
      <c r="B3" s="16" t="s">
        <v>1</v>
      </c>
      <c r="C3" s="17" t="s">
        <v>2</v>
      </c>
      <c r="D3" s="16" t="s">
        <v>3</v>
      </c>
      <c r="E3" s="17" t="s">
        <v>4</v>
      </c>
      <c r="F3" s="16" t="s">
        <v>5</v>
      </c>
      <c r="G3" s="17" t="s">
        <v>6</v>
      </c>
      <c r="H3" s="16" t="s">
        <v>7</v>
      </c>
    </row>
    <row r="4" spans="1:32" s="9" customFormat="1" ht="19.5" hidden="1" customHeight="1" x14ac:dyDescent="0.25">
      <c r="A4" s="141">
        <v>1</v>
      </c>
      <c r="B4" s="175">
        <v>101</v>
      </c>
      <c r="C4" s="142" t="s">
        <v>169</v>
      </c>
      <c r="D4" s="143" t="s">
        <v>228</v>
      </c>
      <c r="E4" s="197"/>
      <c r="F4" s="200">
        <v>30000</v>
      </c>
      <c r="G4" s="198" t="s">
        <v>232</v>
      </c>
      <c r="H4" s="147" t="s">
        <v>239</v>
      </c>
      <c r="L4" s="200" t="s">
        <v>232</v>
      </c>
      <c r="M4" s="201" t="s">
        <v>233</v>
      </c>
      <c r="N4" s="197" t="s">
        <v>234</v>
      </c>
      <c r="O4" s="197" t="s">
        <v>235</v>
      </c>
      <c r="P4" s="197" t="s">
        <v>236</v>
      </c>
      <c r="Q4" s="197" t="s">
        <v>237</v>
      </c>
      <c r="R4" s="197">
        <v>3419</v>
      </c>
      <c r="S4" s="197">
        <v>5222</v>
      </c>
      <c r="T4" s="197">
        <v>480</v>
      </c>
      <c r="U4" s="197">
        <v>80</v>
      </c>
      <c r="V4" s="197" t="s">
        <v>238</v>
      </c>
      <c r="W4" s="147"/>
      <c r="Y4" s="148"/>
      <c r="Z4" s="146"/>
      <c r="AA4" s="197" t="s">
        <v>170</v>
      </c>
      <c r="AD4" s="197" t="s">
        <v>229</v>
      </c>
      <c r="AE4" s="197" t="s">
        <v>230</v>
      </c>
      <c r="AF4" s="199" t="s">
        <v>231</v>
      </c>
    </row>
    <row r="5" spans="1:32" s="9" customFormat="1" ht="19.5" hidden="1" customHeight="1" x14ac:dyDescent="0.25">
      <c r="A5" s="141">
        <v>2</v>
      </c>
      <c r="B5" s="175">
        <v>110</v>
      </c>
      <c r="C5" s="142" t="s">
        <v>102</v>
      </c>
      <c r="D5" s="143" t="s">
        <v>103</v>
      </c>
      <c r="E5" s="197"/>
      <c r="F5" s="200">
        <v>30000</v>
      </c>
      <c r="G5" s="198" t="s">
        <v>242</v>
      </c>
      <c r="H5" s="147" t="s">
        <v>239</v>
      </c>
      <c r="L5" s="200" t="s">
        <v>242</v>
      </c>
      <c r="M5" s="201" t="s">
        <v>233</v>
      </c>
      <c r="N5" s="197" t="s">
        <v>243</v>
      </c>
      <c r="O5" s="197" t="s">
        <v>244</v>
      </c>
      <c r="P5" s="197" t="s">
        <v>245</v>
      </c>
      <c r="Q5" s="197" t="s">
        <v>237</v>
      </c>
      <c r="R5" s="197">
        <v>3419</v>
      </c>
      <c r="S5" s="197">
        <v>5222</v>
      </c>
      <c r="T5" s="197">
        <v>480</v>
      </c>
      <c r="U5" s="197">
        <v>80</v>
      </c>
      <c r="V5" s="197" t="s">
        <v>238</v>
      </c>
      <c r="W5" s="147"/>
      <c r="Y5" s="148"/>
      <c r="Z5" s="146"/>
      <c r="AA5" s="197" t="s">
        <v>171</v>
      </c>
      <c r="AD5" s="197" t="s">
        <v>240</v>
      </c>
      <c r="AE5" s="197" t="s">
        <v>241</v>
      </c>
      <c r="AF5" s="199">
        <v>63835096</v>
      </c>
    </row>
    <row r="6" spans="1:32" s="9" customFormat="1" ht="19.5" hidden="1" customHeight="1" x14ac:dyDescent="0.25">
      <c r="A6" s="141">
        <v>3</v>
      </c>
      <c r="B6" s="175">
        <v>112</v>
      </c>
      <c r="C6" s="142" t="s">
        <v>111</v>
      </c>
      <c r="D6" s="143" t="s">
        <v>9</v>
      </c>
      <c r="E6" s="197"/>
      <c r="F6" s="200">
        <v>30000</v>
      </c>
      <c r="G6" s="198" t="s">
        <v>242</v>
      </c>
      <c r="H6" s="147" t="s">
        <v>239</v>
      </c>
      <c r="L6" s="200" t="s">
        <v>242</v>
      </c>
      <c r="M6" s="201" t="s">
        <v>233</v>
      </c>
      <c r="N6" s="197" t="s">
        <v>243</v>
      </c>
      <c r="O6" s="197" t="s">
        <v>248</v>
      </c>
      <c r="P6" s="197" t="s">
        <v>249</v>
      </c>
      <c r="Q6" s="197" t="s">
        <v>250</v>
      </c>
      <c r="R6" s="197">
        <v>3419</v>
      </c>
      <c r="S6" s="197">
        <v>5222</v>
      </c>
      <c r="T6" s="197">
        <v>480</v>
      </c>
      <c r="U6" s="197">
        <v>80</v>
      </c>
      <c r="V6" s="197" t="s">
        <v>238</v>
      </c>
      <c r="W6" s="147"/>
      <c r="Y6" s="148"/>
      <c r="Z6" s="146"/>
      <c r="AA6" s="197" t="s">
        <v>172</v>
      </c>
      <c r="AD6" s="197" t="s">
        <v>246</v>
      </c>
      <c r="AE6" s="197" t="s">
        <v>247</v>
      </c>
      <c r="AF6" s="199">
        <v>70838984</v>
      </c>
    </row>
    <row r="7" spans="1:32" s="9" customFormat="1" ht="19.5" hidden="1" customHeight="1" x14ac:dyDescent="0.25">
      <c r="A7" s="141">
        <v>4</v>
      </c>
      <c r="B7" s="175">
        <v>114</v>
      </c>
      <c r="C7" s="142" t="s">
        <v>251</v>
      </c>
      <c r="D7" s="143" t="s">
        <v>252</v>
      </c>
      <c r="E7" s="197"/>
      <c r="F7" s="200">
        <v>30000</v>
      </c>
      <c r="G7" s="198" t="s">
        <v>256</v>
      </c>
      <c r="H7" s="147" t="s">
        <v>239</v>
      </c>
      <c r="L7" s="200" t="s">
        <v>256</v>
      </c>
      <c r="M7" s="201" t="s">
        <v>233</v>
      </c>
      <c r="N7" s="197" t="s">
        <v>234</v>
      </c>
      <c r="O7" s="197" t="s">
        <v>257</v>
      </c>
      <c r="P7" s="197" t="s">
        <v>258</v>
      </c>
      <c r="Q7" s="197" t="s">
        <v>259</v>
      </c>
      <c r="R7" s="197">
        <v>3419</v>
      </c>
      <c r="S7" s="197">
        <v>5222</v>
      </c>
      <c r="T7" s="197">
        <v>480</v>
      </c>
      <c r="U7" s="197">
        <v>80</v>
      </c>
      <c r="V7" s="197" t="s">
        <v>238</v>
      </c>
      <c r="W7" s="147"/>
      <c r="Y7" s="148"/>
      <c r="Z7" s="146"/>
      <c r="AA7" s="197" t="s">
        <v>260</v>
      </c>
      <c r="AD7" s="197" t="s">
        <v>253</v>
      </c>
      <c r="AE7" s="197" t="s">
        <v>254</v>
      </c>
      <c r="AF7" s="199" t="s">
        <v>255</v>
      </c>
    </row>
    <row r="8" spans="1:32" s="9" customFormat="1" ht="19.5" hidden="1" customHeight="1" x14ac:dyDescent="0.25">
      <c r="A8" s="141">
        <v>5</v>
      </c>
      <c r="B8" s="175">
        <v>125</v>
      </c>
      <c r="C8" s="142" t="s">
        <v>113</v>
      </c>
      <c r="D8" s="143" t="s">
        <v>261</v>
      </c>
      <c r="E8" s="197"/>
      <c r="F8" s="200">
        <v>30000</v>
      </c>
      <c r="G8" s="198" t="s">
        <v>242</v>
      </c>
      <c r="H8" s="147" t="s">
        <v>239</v>
      </c>
      <c r="L8" s="200" t="s">
        <v>242</v>
      </c>
      <c r="M8" s="201" t="s">
        <v>233</v>
      </c>
      <c r="N8" s="197" t="s">
        <v>234</v>
      </c>
      <c r="O8" s="197" t="s">
        <v>265</v>
      </c>
      <c r="P8" s="197" t="s">
        <v>266</v>
      </c>
      <c r="Q8" s="197" t="s">
        <v>267</v>
      </c>
      <c r="R8" s="197">
        <v>3419</v>
      </c>
      <c r="S8" s="197">
        <v>5222</v>
      </c>
      <c r="T8" s="197">
        <v>480</v>
      </c>
      <c r="U8" s="197">
        <v>80</v>
      </c>
      <c r="V8" s="197" t="s">
        <v>238</v>
      </c>
      <c r="W8" s="147"/>
      <c r="Y8" s="148"/>
      <c r="Z8" s="146"/>
      <c r="AA8" s="197" t="s">
        <v>173</v>
      </c>
      <c r="AD8" s="197" t="s">
        <v>262</v>
      </c>
      <c r="AE8" s="197" t="s">
        <v>263</v>
      </c>
      <c r="AF8" s="199" t="s">
        <v>264</v>
      </c>
    </row>
    <row r="9" spans="1:32" s="9" customFormat="1" ht="19.5" hidden="1" customHeight="1" x14ac:dyDescent="0.25">
      <c r="A9" s="141">
        <v>6</v>
      </c>
      <c r="B9" s="175">
        <v>131</v>
      </c>
      <c r="C9" s="142" t="s">
        <v>114</v>
      </c>
      <c r="D9" s="143" t="s">
        <v>115</v>
      </c>
      <c r="E9" s="197"/>
      <c r="F9" s="200">
        <v>30000</v>
      </c>
      <c r="G9" s="198" t="s">
        <v>242</v>
      </c>
      <c r="H9" s="147" t="s">
        <v>239</v>
      </c>
      <c r="L9" s="200" t="s">
        <v>242</v>
      </c>
      <c r="M9" s="201" t="s">
        <v>233</v>
      </c>
      <c r="N9" s="197" t="s">
        <v>234</v>
      </c>
      <c r="O9" s="197" t="s">
        <v>270</v>
      </c>
      <c r="P9" s="197" t="s">
        <v>271</v>
      </c>
      <c r="Q9" s="197" t="s">
        <v>272</v>
      </c>
      <c r="R9" s="197">
        <v>3419</v>
      </c>
      <c r="S9" s="197">
        <v>5222</v>
      </c>
      <c r="T9" s="197">
        <v>480</v>
      </c>
      <c r="U9" s="197">
        <v>80</v>
      </c>
      <c r="V9" s="197" t="s">
        <v>238</v>
      </c>
      <c r="W9" s="147"/>
      <c r="Y9" s="148"/>
      <c r="Z9" s="146"/>
      <c r="AA9" s="197" t="s">
        <v>174</v>
      </c>
      <c r="AD9" s="197" t="s">
        <v>268</v>
      </c>
      <c r="AE9" s="197" t="s">
        <v>269</v>
      </c>
      <c r="AF9" s="199">
        <v>26642476</v>
      </c>
    </row>
    <row r="10" spans="1:32" s="9" customFormat="1" ht="19.5" hidden="1" customHeight="1" x14ac:dyDescent="0.25">
      <c r="A10" s="141">
        <v>7</v>
      </c>
      <c r="B10" s="175">
        <v>134</v>
      </c>
      <c r="C10" s="142" t="s">
        <v>175</v>
      </c>
      <c r="D10" s="143" t="s">
        <v>176</v>
      </c>
      <c r="E10" s="197"/>
      <c r="F10" s="200">
        <v>30000</v>
      </c>
      <c r="G10" s="198" t="s">
        <v>242</v>
      </c>
      <c r="H10" s="147" t="s">
        <v>239</v>
      </c>
      <c r="L10" s="200" t="s">
        <v>242</v>
      </c>
      <c r="M10" s="201" t="s">
        <v>233</v>
      </c>
      <c r="N10" s="197" t="s">
        <v>234</v>
      </c>
      <c r="O10" s="197" t="s">
        <v>276</v>
      </c>
      <c r="P10" s="197" t="s">
        <v>277</v>
      </c>
      <c r="Q10" s="197" t="s">
        <v>272</v>
      </c>
      <c r="R10" s="197">
        <v>3419</v>
      </c>
      <c r="S10" s="197">
        <v>5222</v>
      </c>
      <c r="T10" s="197">
        <v>480</v>
      </c>
      <c r="U10" s="197">
        <v>80</v>
      </c>
      <c r="V10" s="197" t="s">
        <v>238</v>
      </c>
      <c r="W10" s="147"/>
      <c r="Y10" s="148"/>
      <c r="Z10" s="146"/>
      <c r="AA10" s="197" t="s">
        <v>177</v>
      </c>
      <c r="AD10" s="197" t="s">
        <v>273</v>
      </c>
      <c r="AE10" s="197" t="s">
        <v>274</v>
      </c>
      <c r="AF10" s="199" t="s">
        <v>275</v>
      </c>
    </row>
    <row r="11" spans="1:32" s="9" customFormat="1" ht="19.5" hidden="1" customHeight="1" x14ac:dyDescent="0.25">
      <c r="A11" s="141">
        <v>8</v>
      </c>
      <c r="B11" s="175">
        <v>139</v>
      </c>
      <c r="C11" s="142" t="s">
        <v>116</v>
      </c>
      <c r="D11" s="143" t="s">
        <v>117</v>
      </c>
      <c r="E11" s="197"/>
      <c r="F11" s="200">
        <v>30000</v>
      </c>
      <c r="G11" s="198" t="s">
        <v>242</v>
      </c>
      <c r="H11" s="147" t="s">
        <v>239</v>
      </c>
      <c r="L11" s="200" t="s">
        <v>242</v>
      </c>
      <c r="M11" s="201" t="s">
        <v>233</v>
      </c>
      <c r="N11" s="197" t="s">
        <v>234</v>
      </c>
      <c r="O11" s="197" t="s">
        <v>281</v>
      </c>
      <c r="P11" s="197" t="s">
        <v>282</v>
      </c>
      <c r="Q11" s="197" t="s">
        <v>272</v>
      </c>
      <c r="R11" s="197">
        <v>3419</v>
      </c>
      <c r="S11" s="197">
        <v>5222</v>
      </c>
      <c r="T11" s="197">
        <v>480</v>
      </c>
      <c r="U11" s="197">
        <v>80</v>
      </c>
      <c r="V11" s="197" t="s">
        <v>238</v>
      </c>
      <c r="W11" s="147"/>
      <c r="Y11" s="148"/>
      <c r="Z11" s="146"/>
      <c r="AA11" s="197" t="s">
        <v>178</v>
      </c>
      <c r="AD11" s="197" t="s">
        <v>278</v>
      </c>
      <c r="AE11" s="197" t="s">
        <v>279</v>
      </c>
      <c r="AF11" s="199" t="s">
        <v>280</v>
      </c>
    </row>
    <row r="12" spans="1:32" s="9" customFormat="1" ht="19.5" hidden="1" customHeight="1" x14ac:dyDescent="0.25">
      <c r="A12" s="141">
        <v>9</v>
      </c>
      <c r="B12" s="175">
        <v>142</v>
      </c>
      <c r="C12" s="142" t="s">
        <v>118</v>
      </c>
      <c r="D12" s="143" t="s">
        <v>119</v>
      </c>
      <c r="E12" s="197"/>
      <c r="F12" s="200">
        <v>30000</v>
      </c>
      <c r="G12" s="198" t="s">
        <v>286</v>
      </c>
      <c r="H12" s="147" t="s">
        <v>239</v>
      </c>
      <c r="L12" s="200" t="s">
        <v>286</v>
      </c>
      <c r="M12" s="201" t="s">
        <v>233</v>
      </c>
      <c r="N12" s="197" t="s">
        <v>234</v>
      </c>
      <c r="O12" s="197" t="s">
        <v>287</v>
      </c>
      <c r="P12" s="197" t="s">
        <v>288</v>
      </c>
      <c r="Q12" s="197" t="s">
        <v>237</v>
      </c>
      <c r="R12" s="197">
        <v>3419</v>
      </c>
      <c r="S12" s="197">
        <v>5222</v>
      </c>
      <c r="T12" s="197">
        <v>480</v>
      </c>
      <c r="U12" s="197">
        <v>80</v>
      </c>
      <c r="V12" s="197" t="s">
        <v>238</v>
      </c>
      <c r="W12" s="147"/>
      <c r="Y12" s="148"/>
      <c r="Z12" s="146"/>
      <c r="AA12" s="197" t="s">
        <v>179</v>
      </c>
      <c r="AD12" s="197" t="s">
        <v>283</v>
      </c>
      <c r="AE12" s="197" t="s">
        <v>284</v>
      </c>
      <c r="AF12" s="199" t="s">
        <v>285</v>
      </c>
    </row>
    <row r="13" spans="1:32" s="9" customFormat="1" ht="19.5" hidden="1" customHeight="1" x14ac:dyDescent="0.25">
      <c r="A13" s="141">
        <v>10</v>
      </c>
      <c r="B13" s="175">
        <v>143</v>
      </c>
      <c r="C13" s="142" t="s">
        <v>122</v>
      </c>
      <c r="D13" s="143" t="s">
        <v>123</v>
      </c>
      <c r="E13" s="197"/>
      <c r="F13" s="200">
        <v>20000</v>
      </c>
      <c r="G13" s="198" t="s">
        <v>292</v>
      </c>
      <c r="H13" s="147" t="s">
        <v>239</v>
      </c>
      <c r="L13" s="200" t="s">
        <v>292</v>
      </c>
      <c r="M13" s="201" t="s">
        <v>293</v>
      </c>
      <c r="N13" s="197" t="s">
        <v>294</v>
      </c>
      <c r="O13" s="197" t="s">
        <v>295</v>
      </c>
      <c r="P13" s="197" t="s">
        <v>296</v>
      </c>
      <c r="Q13" s="197" t="s">
        <v>272</v>
      </c>
      <c r="R13" s="197">
        <v>3419</v>
      </c>
      <c r="S13" s="197">
        <v>5222</v>
      </c>
      <c r="T13" s="197">
        <v>480</v>
      </c>
      <c r="U13" s="197">
        <v>80</v>
      </c>
      <c r="V13" s="197" t="s">
        <v>238</v>
      </c>
      <c r="W13" s="147"/>
      <c r="Y13" s="148"/>
      <c r="Z13" s="146"/>
      <c r="AA13" s="197" t="s">
        <v>180</v>
      </c>
      <c r="AD13" s="197" t="s">
        <v>289</v>
      </c>
      <c r="AE13" s="197" t="s">
        <v>290</v>
      </c>
      <c r="AF13" s="199" t="s">
        <v>291</v>
      </c>
    </row>
    <row r="14" spans="1:32" s="9" customFormat="1" ht="19.5" hidden="1" customHeight="1" x14ac:dyDescent="0.25">
      <c r="A14" s="141">
        <v>11</v>
      </c>
      <c r="B14" s="175">
        <v>146</v>
      </c>
      <c r="C14" s="142" t="s">
        <v>297</v>
      </c>
      <c r="D14" s="143" t="s">
        <v>298</v>
      </c>
      <c r="E14" s="197"/>
      <c r="F14" s="200">
        <v>29800</v>
      </c>
      <c r="G14" s="198" t="s">
        <v>301</v>
      </c>
      <c r="H14" s="147" t="s">
        <v>239</v>
      </c>
      <c r="L14" s="200" t="s">
        <v>301</v>
      </c>
      <c r="M14" s="201" t="s">
        <v>302</v>
      </c>
      <c r="N14" s="197" t="s">
        <v>303</v>
      </c>
      <c r="O14" s="197" t="s">
        <v>304</v>
      </c>
      <c r="P14" s="197" t="s">
        <v>305</v>
      </c>
      <c r="Q14" s="197" t="s">
        <v>306</v>
      </c>
      <c r="R14" s="197">
        <v>3419</v>
      </c>
      <c r="S14" s="197">
        <v>5212</v>
      </c>
      <c r="T14" s="197">
        <v>480</v>
      </c>
      <c r="U14" s="197">
        <v>80</v>
      </c>
      <c r="V14" s="197" t="s">
        <v>238</v>
      </c>
      <c r="W14" s="147"/>
      <c r="Y14" s="148"/>
      <c r="Z14" s="146"/>
      <c r="AA14" s="197" t="s">
        <v>307</v>
      </c>
      <c r="AD14" s="197" t="s">
        <v>299</v>
      </c>
      <c r="AE14" s="197" t="s">
        <v>297</v>
      </c>
      <c r="AF14" s="199" t="s">
        <v>300</v>
      </c>
    </row>
    <row r="15" spans="1:32" s="9" customFormat="1" ht="19.5" hidden="1" customHeight="1" x14ac:dyDescent="0.25">
      <c r="A15" s="141">
        <v>12</v>
      </c>
      <c r="B15" s="175">
        <v>147</v>
      </c>
      <c r="C15" s="142" t="s">
        <v>308</v>
      </c>
      <c r="D15" s="143" t="s">
        <v>309</v>
      </c>
      <c r="E15" s="197"/>
      <c r="F15" s="200">
        <v>20000</v>
      </c>
      <c r="G15" s="198" t="s">
        <v>313</v>
      </c>
      <c r="H15" s="147" t="s">
        <v>239</v>
      </c>
      <c r="L15" s="200" t="s">
        <v>313</v>
      </c>
      <c r="M15" s="201" t="s">
        <v>293</v>
      </c>
      <c r="N15" s="197" t="s">
        <v>294</v>
      </c>
      <c r="O15" s="197" t="s">
        <v>314</v>
      </c>
      <c r="P15" s="197" t="s">
        <v>315</v>
      </c>
      <c r="Q15" s="197" t="s">
        <v>272</v>
      </c>
      <c r="R15" s="197">
        <v>3419</v>
      </c>
      <c r="S15" s="197">
        <v>5222</v>
      </c>
      <c r="T15" s="197">
        <v>480</v>
      </c>
      <c r="U15" s="197">
        <v>80</v>
      </c>
      <c r="V15" s="197" t="s">
        <v>238</v>
      </c>
      <c r="W15" s="147"/>
      <c r="Y15" s="148"/>
      <c r="Z15" s="146"/>
      <c r="AA15" s="197" t="s">
        <v>316</v>
      </c>
      <c r="AD15" s="197" t="s">
        <v>310</v>
      </c>
      <c r="AE15" s="197" t="s">
        <v>311</v>
      </c>
      <c r="AF15" s="199" t="s">
        <v>312</v>
      </c>
    </row>
    <row r="16" spans="1:32" s="9" customFormat="1" ht="19.5" hidden="1" customHeight="1" x14ac:dyDescent="0.25">
      <c r="A16" s="141">
        <v>13</v>
      </c>
      <c r="B16" s="202">
        <v>160</v>
      </c>
      <c r="C16" s="203" t="s">
        <v>317</v>
      </c>
      <c r="D16" s="204" t="s">
        <v>318</v>
      </c>
      <c r="E16" s="197"/>
      <c r="F16" s="200">
        <v>30000</v>
      </c>
      <c r="G16" s="198" t="s">
        <v>242</v>
      </c>
      <c r="H16" s="147" t="s">
        <v>239</v>
      </c>
      <c r="L16" s="200" t="s">
        <v>242</v>
      </c>
      <c r="M16" s="201" t="s">
        <v>233</v>
      </c>
      <c r="N16" s="197" t="s">
        <v>294</v>
      </c>
      <c r="O16" s="197" t="s">
        <v>322</v>
      </c>
      <c r="P16" s="197" t="s">
        <v>323</v>
      </c>
      <c r="Q16" s="197" t="s">
        <v>324</v>
      </c>
      <c r="R16" s="197">
        <v>3419</v>
      </c>
      <c r="S16" s="197">
        <v>5222</v>
      </c>
      <c r="T16" s="197">
        <v>480</v>
      </c>
      <c r="U16" s="197">
        <v>80</v>
      </c>
      <c r="V16" s="197" t="s">
        <v>238</v>
      </c>
      <c r="W16" s="147"/>
      <c r="Y16" s="148"/>
      <c r="Z16" s="146"/>
      <c r="AA16" s="197" t="s">
        <v>325</v>
      </c>
      <c r="AD16" s="197" t="s">
        <v>319</v>
      </c>
      <c r="AE16" s="197" t="s">
        <v>320</v>
      </c>
      <c r="AF16" s="199" t="s">
        <v>321</v>
      </c>
    </row>
    <row r="17" spans="1:32" s="9" customFormat="1" ht="19.5" hidden="1" customHeight="1" x14ac:dyDescent="0.25">
      <c r="A17" s="141">
        <v>14</v>
      </c>
      <c r="B17" s="175">
        <v>171</v>
      </c>
      <c r="C17" s="142" t="s">
        <v>326</v>
      </c>
      <c r="D17" s="143" t="s">
        <v>327</v>
      </c>
      <c r="E17" s="197"/>
      <c r="F17" s="200">
        <v>29000</v>
      </c>
      <c r="G17" s="198" t="s">
        <v>331</v>
      </c>
      <c r="H17" s="147" t="s">
        <v>239</v>
      </c>
      <c r="L17" s="200" t="s">
        <v>331</v>
      </c>
      <c r="M17" s="201" t="s">
        <v>332</v>
      </c>
      <c r="N17" s="197" t="s">
        <v>243</v>
      </c>
      <c r="O17" s="197" t="s">
        <v>333</v>
      </c>
      <c r="P17" s="197" t="s">
        <v>334</v>
      </c>
      <c r="Q17" s="197" t="s">
        <v>335</v>
      </c>
      <c r="R17" s="197">
        <v>3419</v>
      </c>
      <c r="S17" s="197">
        <v>5222</v>
      </c>
      <c r="T17" s="197">
        <v>480</v>
      </c>
      <c r="U17" s="197">
        <v>80</v>
      </c>
      <c r="V17" s="197" t="s">
        <v>238</v>
      </c>
      <c r="W17" s="147"/>
      <c r="Y17" s="148"/>
      <c r="Z17" s="146"/>
      <c r="AA17" s="197" t="s">
        <v>181</v>
      </c>
      <c r="AD17" s="197" t="s">
        <v>328</v>
      </c>
      <c r="AE17" s="197" t="s">
        <v>329</v>
      </c>
      <c r="AF17" s="199" t="s">
        <v>330</v>
      </c>
    </row>
    <row r="18" spans="1:32" s="9" customFormat="1" ht="19.5" hidden="1" customHeight="1" x14ac:dyDescent="0.25">
      <c r="A18" s="141">
        <v>15</v>
      </c>
      <c r="B18" s="175">
        <v>176</v>
      </c>
      <c r="C18" s="142" t="s">
        <v>126</v>
      </c>
      <c r="D18" s="143" t="s">
        <v>336</v>
      </c>
      <c r="E18" s="197"/>
      <c r="F18" s="200">
        <v>30000</v>
      </c>
      <c r="G18" s="198" t="s">
        <v>340</v>
      </c>
      <c r="H18" s="147" t="s">
        <v>239</v>
      </c>
      <c r="L18" s="200" t="s">
        <v>340</v>
      </c>
      <c r="M18" s="201" t="s">
        <v>233</v>
      </c>
      <c r="N18" s="197" t="s">
        <v>341</v>
      </c>
      <c r="O18" s="197" t="s">
        <v>342</v>
      </c>
      <c r="P18" s="197" t="s">
        <v>343</v>
      </c>
      <c r="Q18" s="197" t="s">
        <v>335</v>
      </c>
      <c r="R18" s="197">
        <v>3419</v>
      </c>
      <c r="S18" s="197">
        <v>5222</v>
      </c>
      <c r="T18" s="197">
        <v>480</v>
      </c>
      <c r="U18" s="197">
        <v>80</v>
      </c>
      <c r="V18" s="197" t="s">
        <v>238</v>
      </c>
      <c r="W18" s="147"/>
      <c r="Y18" s="148"/>
      <c r="Z18" s="146"/>
      <c r="AA18" s="197" t="s">
        <v>182</v>
      </c>
      <c r="AD18" s="197" t="s">
        <v>337</v>
      </c>
      <c r="AE18" s="197" t="s">
        <v>338</v>
      </c>
      <c r="AF18" s="199" t="s">
        <v>339</v>
      </c>
    </row>
    <row r="19" spans="1:32" s="9" customFormat="1" ht="19.5" hidden="1" customHeight="1" x14ac:dyDescent="0.25">
      <c r="A19" s="141">
        <v>16</v>
      </c>
      <c r="B19" s="175">
        <v>177</v>
      </c>
      <c r="C19" s="142" t="s">
        <v>344</v>
      </c>
      <c r="D19" s="143" t="s">
        <v>345</v>
      </c>
      <c r="E19" s="197"/>
      <c r="F19" s="200">
        <v>20000</v>
      </c>
      <c r="G19" s="198" t="s">
        <v>349</v>
      </c>
      <c r="H19" s="147" t="s">
        <v>239</v>
      </c>
      <c r="L19" s="200" t="s">
        <v>349</v>
      </c>
      <c r="M19" s="201" t="s">
        <v>293</v>
      </c>
      <c r="N19" s="197" t="s">
        <v>234</v>
      </c>
      <c r="O19" s="197" t="s">
        <v>350</v>
      </c>
      <c r="P19" s="197" t="s">
        <v>351</v>
      </c>
      <c r="Q19" s="197" t="s">
        <v>272</v>
      </c>
      <c r="R19" s="197">
        <v>3419</v>
      </c>
      <c r="S19" s="197">
        <v>5222</v>
      </c>
      <c r="T19" s="197">
        <v>480</v>
      </c>
      <c r="U19" s="197">
        <v>80</v>
      </c>
      <c r="V19" s="197" t="s">
        <v>238</v>
      </c>
      <c r="W19" s="147"/>
      <c r="Y19" s="148"/>
      <c r="Z19" s="146"/>
      <c r="AA19" s="197" t="s">
        <v>352</v>
      </c>
      <c r="AD19" s="197" t="s">
        <v>346</v>
      </c>
      <c r="AE19" s="197" t="s">
        <v>347</v>
      </c>
      <c r="AF19" s="199" t="s">
        <v>348</v>
      </c>
    </row>
    <row r="20" spans="1:32" s="9" customFormat="1" ht="19.5" hidden="1" customHeight="1" x14ac:dyDescent="0.25">
      <c r="A20" s="141">
        <v>17</v>
      </c>
      <c r="B20" s="175">
        <v>182</v>
      </c>
      <c r="C20" s="142" t="s">
        <v>127</v>
      </c>
      <c r="D20" s="143" t="s">
        <v>128</v>
      </c>
      <c r="E20" s="197"/>
      <c r="F20" s="200">
        <v>30000</v>
      </c>
      <c r="G20" s="198" t="s">
        <v>242</v>
      </c>
      <c r="H20" s="147" t="s">
        <v>239</v>
      </c>
      <c r="L20" s="200" t="s">
        <v>242</v>
      </c>
      <c r="M20" s="201" t="s">
        <v>233</v>
      </c>
      <c r="N20" s="197" t="s">
        <v>234</v>
      </c>
      <c r="O20" s="197" t="s">
        <v>356</v>
      </c>
      <c r="P20" s="197" t="s">
        <v>357</v>
      </c>
      <c r="Q20" s="197" t="s">
        <v>272</v>
      </c>
      <c r="R20" s="197">
        <v>3419</v>
      </c>
      <c r="S20" s="197">
        <v>5222</v>
      </c>
      <c r="T20" s="197">
        <v>480</v>
      </c>
      <c r="U20" s="197">
        <v>80</v>
      </c>
      <c r="V20" s="197" t="s">
        <v>238</v>
      </c>
      <c r="W20" s="147"/>
      <c r="Y20" s="148"/>
      <c r="Z20" s="146"/>
      <c r="AA20" s="197" t="s">
        <v>183</v>
      </c>
      <c r="AD20" s="197" t="s">
        <v>353</v>
      </c>
      <c r="AE20" s="197" t="s">
        <v>354</v>
      </c>
      <c r="AF20" s="199" t="s">
        <v>355</v>
      </c>
    </row>
    <row r="21" spans="1:32" s="9" customFormat="1" ht="19.5" hidden="1" customHeight="1" x14ac:dyDescent="0.25">
      <c r="A21" s="141">
        <v>18</v>
      </c>
      <c r="B21" s="175">
        <v>188</v>
      </c>
      <c r="C21" s="142" t="s">
        <v>131</v>
      </c>
      <c r="D21" s="143" t="s">
        <v>358</v>
      </c>
      <c r="E21" s="197"/>
      <c r="F21" s="200">
        <v>30000</v>
      </c>
      <c r="G21" s="198" t="s">
        <v>361</v>
      </c>
      <c r="H21" s="147" t="s">
        <v>239</v>
      </c>
      <c r="L21" s="200" t="s">
        <v>361</v>
      </c>
      <c r="M21" s="201" t="s">
        <v>233</v>
      </c>
      <c r="N21" s="197" t="s">
        <v>362</v>
      </c>
      <c r="O21" s="197" t="s">
        <v>363</v>
      </c>
      <c r="P21" s="197" t="s">
        <v>364</v>
      </c>
      <c r="Q21" s="197" t="s">
        <v>250</v>
      </c>
      <c r="R21" s="197">
        <v>3419</v>
      </c>
      <c r="S21" s="197">
        <v>5213</v>
      </c>
      <c r="T21" s="197">
        <v>480</v>
      </c>
      <c r="U21" s="197">
        <v>80</v>
      </c>
      <c r="V21" s="197" t="s">
        <v>238</v>
      </c>
      <c r="W21" s="147"/>
      <c r="Y21" s="148"/>
      <c r="Z21" s="146"/>
      <c r="AA21" s="197" t="s">
        <v>184</v>
      </c>
      <c r="AD21" s="197" t="s">
        <v>359</v>
      </c>
      <c r="AE21" s="197" t="s">
        <v>360</v>
      </c>
      <c r="AF21" s="199">
        <v>25663437</v>
      </c>
    </row>
    <row r="22" spans="1:32" s="9" customFormat="1" ht="19.5" hidden="1" customHeight="1" x14ac:dyDescent="0.25">
      <c r="A22" s="141">
        <v>19</v>
      </c>
      <c r="B22" s="175">
        <v>192</v>
      </c>
      <c r="C22" s="142" t="s">
        <v>365</v>
      </c>
      <c r="D22" s="143" t="s">
        <v>366</v>
      </c>
      <c r="E22" s="197"/>
      <c r="F22" s="200">
        <v>30000</v>
      </c>
      <c r="G22" s="198" t="s">
        <v>369</v>
      </c>
      <c r="H22" s="147" t="s">
        <v>239</v>
      </c>
      <c r="L22" s="200" t="s">
        <v>369</v>
      </c>
      <c r="M22" s="201" t="s">
        <v>233</v>
      </c>
      <c r="N22" s="197" t="s">
        <v>294</v>
      </c>
      <c r="O22" s="197" t="s">
        <v>370</v>
      </c>
      <c r="P22" s="197" t="s">
        <v>371</v>
      </c>
      <c r="Q22" s="197" t="s">
        <v>372</v>
      </c>
      <c r="R22" s="197">
        <v>3419</v>
      </c>
      <c r="S22" s="197">
        <v>5222</v>
      </c>
      <c r="T22" s="197">
        <v>480</v>
      </c>
      <c r="U22" s="197">
        <v>80</v>
      </c>
      <c r="V22" s="197" t="s">
        <v>238</v>
      </c>
      <c r="W22" s="147"/>
      <c r="Y22" s="148"/>
      <c r="Z22" s="146"/>
      <c r="AA22" s="197" t="s">
        <v>373</v>
      </c>
      <c r="AD22" s="197" t="s">
        <v>367</v>
      </c>
      <c r="AE22" s="197" t="s">
        <v>368</v>
      </c>
      <c r="AF22" s="199">
        <v>22899596</v>
      </c>
    </row>
    <row r="23" spans="1:32" s="9" customFormat="1" ht="19.5" hidden="1" customHeight="1" x14ac:dyDescent="0.25">
      <c r="A23" s="141">
        <v>20</v>
      </c>
      <c r="B23" s="175">
        <v>196</v>
      </c>
      <c r="C23" s="142" t="s">
        <v>132</v>
      </c>
      <c r="D23" s="143" t="s">
        <v>374</v>
      </c>
      <c r="E23" s="197"/>
      <c r="F23" s="200">
        <v>30000</v>
      </c>
      <c r="G23" s="198" t="s">
        <v>377</v>
      </c>
      <c r="H23" s="147" t="s">
        <v>239</v>
      </c>
      <c r="L23" s="200" t="s">
        <v>377</v>
      </c>
      <c r="M23" s="201" t="s">
        <v>233</v>
      </c>
      <c r="N23" s="197" t="s">
        <v>303</v>
      </c>
      <c r="O23" s="197" t="s">
        <v>378</v>
      </c>
      <c r="P23" s="197" t="s">
        <v>379</v>
      </c>
      <c r="Q23" s="197" t="s">
        <v>272</v>
      </c>
      <c r="R23" s="197">
        <v>3419</v>
      </c>
      <c r="S23" s="197">
        <v>5212</v>
      </c>
      <c r="T23" s="197">
        <v>480</v>
      </c>
      <c r="U23" s="197">
        <v>80</v>
      </c>
      <c r="V23" s="197" t="s">
        <v>238</v>
      </c>
      <c r="W23" s="147"/>
      <c r="Y23" s="205"/>
      <c r="Z23" s="206"/>
      <c r="AA23" s="197" t="s">
        <v>185</v>
      </c>
      <c r="AD23" s="197" t="s">
        <v>375</v>
      </c>
      <c r="AE23" s="197" t="s">
        <v>376</v>
      </c>
      <c r="AF23" s="199">
        <v>66488460</v>
      </c>
    </row>
    <row r="24" spans="1:32" s="9" customFormat="1" ht="19.5" hidden="1" customHeight="1" x14ac:dyDescent="0.25">
      <c r="A24" s="141">
        <v>21</v>
      </c>
      <c r="B24" s="175">
        <v>204</v>
      </c>
      <c r="C24" s="142" t="s">
        <v>380</v>
      </c>
      <c r="D24" s="143" t="s">
        <v>381</v>
      </c>
      <c r="E24" s="197"/>
      <c r="F24" s="200">
        <v>20000</v>
      </c>
      <c r="G24" s="198" t="s">
        <v>385</v>
      </c>
      <c r="H24" s="147" t="s">
        <v>239</v>
      </c>
      <c r="L24" s="200" t="s">
        <v>385</v>
      </c>
      <c r="M24" s="201" t="s">
        <v>293</v>
      </c>
      <c r="N24" s="197" t="s">
        <v>234</v>
      </c>
      <c r="O24" s="197" t="s">
        <v>386</v>
      </c>
      <c r="P24" s="197" t="s">
        <v>387</v>
      </c>
      <c r="Q24" s="197" t="s">
        <v>272</v>
      </c>
      <c r="R24" s="197">
        <v>3311</v>
      </c>
      <c r="S24" s="197">
        <v>5222</v>
      </c>
      <c r="T24" s="197">
        <v>680</v>
      </c>
      <c r="U24" s="197">
        <v>80</v>
      </c>
      <c r="V24" s="197" t="s">
        <v>388</v>
      </c>
      <c r="W24" s="147"/>
      <c r="Y24" s="148"/>
      <c r="Z24" s="146"/>
      <c r="AA24" s="197" t="s">
        <v>389</v>
      </c>
      <c r="AD24" s="197" t="s">
        <v>382</v>
      </c>
      <c r="AE24" s="197" t="s">
        <v>383</v>
      </c>
      <c r="AF24" s="199" t="s">
        <v>384</v>
      </c>
    </row>
    <row r="25" spans="1:32" s="9" customFormat="1" ht="19.5" hidden="1" customHeight="1" x14ac:dyDescent="0.25">
      <c r="A25" s="141">
        <v>22</v>
      </c>
      <c r="B25" s="175">
        <v>213</v>
      </c>
      <c r="C25" s="142" t="s">
        <v>135</v>
      </c>
      <c r="D25" s="143" t="s">
        <v>390</v>
      </c>
      <c r="E25" s="197"/>
      <c r="F25" s="200">
        <v>20000</v>
      </c>
      <c r="G25" s="198" t="s">
        <v>394</v>
      </c>
      <c r="H25" s="147" t="s">
        <v>239</v>
      </c>
      <c r="L25" s="200" t="s">
        <v>394</v>
      </c>
      <c r="M25" s="201" t="s">
        <v>293</v>
      </c>
      <c r="N25" s="197" t="s">
        <v>234</v>
      </c>
      <c r="O25" s="197" t="s">
        <v>395</v>
      </c>
      <c r="P25" s="197" t="s">
        <v>396</v>
      </c>
      <c r="Q25" s="197" t="s">
        <v>272</v>
      </c>
      <c r="R25" s="197">
        <v>3311</v>
      </c>
      <c r="S25" s="197">
        <v>5222</v>
      </c>
      <c r="T25" s="197">
        <v>680</v>
      </c>
      <c r="U25" s="197">
        <v>80</v>
      </c>
      <c r="V25" s="197" t="s">
        <v>388</v>
      </c>
      <c r="W25" s="147"/>
      <c r="Y25" s="148"/>
      <c r="Z25" s="146"/>
      <c r="AA25" s="197" t="s">
        <v>186</v>
      </c>
      <c r="AD25" s="197" t="s">
        <v>391</v>
      </c>
      <c r="AE25" s="197" t="s">
        <v>392</v>
      </c>
      <c r="AF25" s="199" t="s">
        <v>393</v>
      </c>
    </row>
    <row r="26" spans="1:32" s="9" customFormat="1" ht="19.5" hidden="1" customHeight="1" x14ac:dyDescent="0.25">
      <c r="A26" s="141">
        <v>23</v>
      </c>
      <c r="B26" s="175">
        <v>239</v>
      </c>
      <c r="C26" s="142" t="s">
        <v>136</v>
      </c>
      <c r="D26" s="143" t="s">
        <v>397</v>
      </c>
      <c r="E26" s="197"/>
      <c r="F26" s="200">
        <v>20000</v>
      </c>
      <c r="G26" s="198" t="s">
        <v>401</v>
      </c>
      <c r="H26" s="147" t="s">
        <v>239</v>
      </c>
      <c r="L26" s="200" t="s">
        <v>401</v>
      </c>
      <c r="M26" s="201" t="s">
        <v>293</v>
      </c>
      <c r="N26" s="197" t="s">
        <v>234</v>
      </c>
      <c r="O26" s="197" t="s">
        <v>402</v>
      </c>
      <c r="P26" s="197" t="s">
        <v>403</v>
      </c>
      <c r="Q26" s="197" t="s">
        <v>335</v>
      </c>
      <c r="R26" s="197">
        <v>3311</v>
      </c>
      <c r="S26" s="197">
        <v>5222</v>
      </c>
      <c r="T26" s="197">
        <v>680</v>
      </c>
      <c r="U26" s="197">
        <v>80</v>
      </c>
      <c r="V26" s="197" t="s">
        <v>388</v>
      </c>
      <c r="W26" s="147"/>
      <c r="Y26" s="148"/>
      <c r="Z26" s="146"/>
      <c r="AA26" s="197" t="s">
        <v>187</v>
      </c>
      <c r="AD26" s="197" t="s">
        <v>398</v>
      </c>
      <c r="AE26" s="197" t="s">
        <v>399</v>
      </c>
      <c r="AF26" s="199" t="s">
        <v>400</v>
      </c>
    </row>
    <row r="27" spans="1:32" s="9" customFormat="1" ht="19.5" hidden="1" customHeight="1" x14ac:dyDescent="0.25">
      <c r="A27" s="141">
        <v>24</v>
      </c>
      <c r="B27" s="175">
        <v>251</v>
      </c>
      <c r="C27" s="142" t="s">
        <v>137</v>
      </c>
      <c r="D27" s="143" t="s">
        <v>404</v>
      </c>
      <c r="E27" s="197"/>
      <c r="F27" s="200">
        <v>20000</v>
      </c>
      <c r="G27" s="198" t="s">
        <v>408</v>
      </c>
      <c r="H27" s="147" t="s">
        <v>239</v>
      </c>
      <c r="L27" s="200" t="s">
        <v>408</v>
      </c>
      <c r="M27" s="201" t="s">
        <v>293</v>
      </c>
      <c r="N27" s="197" t="s">
        <v>294</v>
      </c>
      <c r="O27" s="197" t="s">
        <v>409</v>
      </c>
      <c r="P27" s="197" t="s">
        <v>410</v>
      </c>
      <c r="Q27" s="197" t="s">
        <v>335</v>
      </c>
      <c r="R27" s="197">
        <v>3311</v>
      </c>
      <c r="S27" s="197">
        <v>5222</v>
      </c>
      <c r="T27" s="197">
        <v>680</v>
      </c>
      <c r="U27" s="197">
        <v>80</v>
      </c>
      <c r="V27" s="197" t="s">
        <v>388</v>
      </c>
      <c r="W27" s="147"/>
      <c r="Y27" s="148"/>
      <c r="Z27" s="146"/>
      <c r="AA27" s="197" t="s">
        <v>188</v>
      </c>
      <c r="AD27" s="197" t="s">
        <v>405</v>
      </c>
      <c r="AE27" s="197" t="s">
        <v>406</v>
      </c>
      <c r="AF27" s="199" t="s">
        <v>407</v>
      </c>
    </row>
    <row r="28" spans="1:32" s="9" customFormat="1" ht="19.5" hidden="1" customHeight="1" x14ac:dyDescent="0.25">
      <c r="A28" s="141">
        <v>25</v>
      </c>
      <c r="B28" s="175">
        <v>254</v>
      </c>
      <c r="C28" s="142" t="s">
        <v>411</v>
      </c>
      <c r="D28" s="143" t="s">
        <v>138</v>
      </c>
      <c r="E28" s="197"/>
      <c r="F28" s="200">
        <v>20000</v>
      </c>
      <c r="G28" s="198" t="s">
        <v>369</v>
      </c>
      <c r="H28" s="147" t="s">
        <v>239</v>
      </c>
      <c r="L28" s="200" t="s">
        <v>369</v>
      </c>
      <c r="M28" s="201" t="s">
        <v>293</v>
      </c>
      <c r="N28" s="197" t="s">
        <v>362</v>
      </c>
      <c r="O28" s="197" t="s">
        <v>415</v>
      </c>
      <c r="P28" s="197" t="s">
        <v>416</v>
      </c>
      <c r="Q28" s="197" t="s">
        <v>417</v>
      </c>
      <c r="R28" s="197">
        <v>3317</v>
      </c>
      <c r="S28" s="197">
        <v>5213</v>
      </c>
      <c r="T28" s="197">
        <v>680</v>
      </c>
      <c r="U28" s="197">
        <v>80</v>
      </c>
      <c r="V28" s="197" t="s">
        <v>388</v>
      </c>
      <c r="W28" s="147"/>
      <c r="Y28" s="148"/>
      <c r="Z28" s="146"/>
      <c r="AA28" s="197" t="s">
        <v>189</v>
      </c>
      <c r="AD28" s="197" t="s">
        <v>412</v>
      </c>
      <c r="AE28" s="197" t="s">
        <v>413</v>
      </c>
      <c r="AF28" s="199" t="s">
        <v>414</v>
      </c>
    </row>
    <row r="29" spans="1:32" s="9" customFormat="1" ht="19.5" hidden="1" customHeight="1" x14ac:dyDescent="0.25">
      <c r="A29" s="141">
        <v>26</v>
      </c>
      <c r="B29" s="175">
        <v>255</v>
      </c>
      <c r="C29" s="142" t="s">
        <v>418</v>
      </c>
      <c r="D29" s="143" t="s">
        <v>419</v>
      </c>
      <c r="E29" s="197"/>
      <c r="F29" s="200">
        <v>20000</v>
      </c>
      <c r="G29" s="198" t="s">
        <v>369</v>
      </c>
      <c r="H29" s="147" t="s">
        <v>239</v>
      </c>
      <c r="L29" s="200" t="s">
        <v>369</v>
      </c>
      <c r="M29" s="201" t="s">
        <v>293</v>
      </c>
      <c r="N29" s="197" t="s">
        <v>294</v>
      </c>
      <c r="O29" s="197" t="s">
        <v>423</v>
      </c>
      <c r="P29" s="197" t="s">
        <v>424</v>
      </c>
      <c r="Q29" s="197" t="s">
        <v>425</v>
      </c>
      <c r="R29" s="197">
        <v>3311</v>
      </c>
      <c r="S29" s="197">
        <v>5222</v>
      </c>
      <c r="T29" s="197">
        <v>680</v>
      </c>
      <c r="U29" s="197">
        <v>80</v>
      </c>
      <c r="V29" s="197" t="s">
        <v>388</v>
      </c>
      <c r="W29" s="147"/>
      <c r="Y29" s="148"/>
      <c r="Z29" s="146"/>
      <c r="AA29" s="197" t="s">
        <v>190</v>
      </c>
      <c r="AD29" s="197" t="s">
        <v>420</v>
      </c>
      <c r="AE29" s="197" t="s">
        <v>421</v>
      </c>
      <c r="AF29" s="199" t="s">
        <v>422</v>
      </c>
    </row>
    <row r="30" spans="1:32" s="19" customFormat="1" ht="19.5" hidden="1" customHeight="1" x14ac:dyDescent="0.25">
      <c r="A30" s="141">
        <v>27</v>
      </c>
      <c r="B30" s="175">
        <v>409</v>
      </c>
      <c r="C30" s="142" t="s">
        <v>191</v>
      </c>
      <c r="D30" s="143" t="s">
        <v>426</v>
      </c>
      <c r="E30" s="197"/>
      <c r="F30" s="200">
        <v>20000</v>
      </c>
      <c r="G30" s="198" t="s">
        <v>429</v>
      </c>
      <c r="H30" s="147" t="s">
        <v>239</v>
      </c>
      <c r="L30" s="200" t="s">
        <v>429</v>
      </c>
      <c r="M30" s="201" t="s">
        <v>293</v>
      </c>
      <c r="N30" s="197" t="s">
        <v>430</v>
      </c>
      <c r="O30" s="197" t="s">
        <v>431</v>
      </c>
      <c r="P30" s="197" t="s">
        <v>432</v>
      </c>
      <c r="Q30" s="197" t="s">
        <v>335</v>
      </c>
      <c r="R30" s="197">
        <v>3421</v>
      </c>
      <c r="S30" s="197">
        <v>5222</v>
      </c>
      <c r="T30" s="197">
        <v>480</v>
      </c>
      <c r="U30" s="197">
        <v>80</v>
      </c>
      <c r="V30" s="197" t="s">
        <v>388</v>
      </c>
      <c r="W30" s="147"/>
      <c r="Y30" s="148"/>
      <c r="Z30" s="146"/>
      <c r="AA30" s="197" t="s">
        <v>192</v>
      </c>
      <c r="AD30" s="197" t="s">
        <v>427</v>
      </c>
      <c r="AE30" s="197" t="s">
        <v>428</v>
      </c>
      <c r="AF30" s="199">
        <v>21753067</v>
      </c>
    </row>
    <row r="31" spans="1:32" s="9" customFormat="1" ht="19.5" hidden="1" customHeight="1" x14ac:dyDescent="0.25">
      <c r="A31" s="141">
        <v>28</v>
      </c>
      <c r="B31" s="175">
        <v>418</v>
      </c>
      <c r="C31" s="142" t="s">
        <v>141</v>
      </c>
      <c r="D31" s="143" t="s">
        <v>433</v>
      </c>
      <c r="E31" s="197"/>
      <c r="F31" s="200">
        <v>20000</v>
      </c>
      <c r="G31" s="198" t="s">
        <v>437</v>
      </c>
      <c r="H31" s="147" t="s">
        <v>239</v>
      </c>
      <c r="L31" s="200" t="s">
        <v>437</v>
      </c>
      <c r="M31" s="201" t="s">
        <v>293</v>
      </c>
      <c r="N31" s="197" t="s">
        <v>294</v>
      </c>
      <c r="O31" s="197" t="s">
        <v>438</v>
      </c>
      <c r="P31" s="197" t="s">
        <v>439</v>
      </c>
      <c r="Q31" s="197" t="s">
        <v>272</v>
      </c>
      <c r="R31" s="197">
        <v>3421</v>
      </c>
      <c r="S31" s="197">
        <v>5222</v>
      </c>
      <c r="T31" s="197">
        <v>480</v>
      </c>
      <c r="U31" s="197">
        <v>80</v>
      </c>
      <c r="V31" s="197" t="s">
        <v>388</v>
      </c>
      <c r="W31" s="147"/>
      <c r="Y31" s="148"/>
      <c r="Z31" s="146"/>
      <c r="AA31" s="197" t="s">
        <v>193</v>
      </c>
      <c r="AD31" s="197" t="s">
        <v>434</v>
      </c>
      <c r="AE31" s="197" t="s">
        <v>435</v>
      </c>
      <c r="AF31" s="199" t="s">
        <v>436</v>
      </c>
    </row>
    <row r="32" spans="1:32" s="9" customFormat="1" ht="19.5" hidden="1" customHeight="1" x14ac:dyDescent="0.25">
      <c r="A32" s="141">
        <v>29</v>
      </c>
      <c r="B32" s="175">
        <v>419</v>
      </c>
      <c r="C32" s="142" t="s">
        <v>142</v>
      </c>
      <c r="D32" s="143" t="s">
        <v>143</v>
      </c>
      <c r="E32" s="197"/>
      <c r="F32" s="200">
        <v>20000</v>
      </c>
      <c r="G32" s="198" t="s">
        <v>443</v>
      </c>
      <c r="H32" s="147" t="s">
        <v>239</v>
      </c>
      <c r="L32" s="200" t="s">
        <v>443</v>
      </c>
      <c r="M32" s="201" t="s">
        <v>293</v>
      </c>
      <c r="N32" s="197" t="s">
        <v>294</v>
      </c>
      <c r="O32" s="197" t="s">
        <v>444</v>
      </c>
      <c r="P32" s="197" t="s">
        <v>445</v>
      </c>
      <c r="Q32" s="197" t="s">
        <v>446</v>
      </c>
      <c r="R32" s="197">
        <v>3421</v>
      </c>
      <c r="S32" s="197">
        <v>5222</v>
      </c>
      <c r="T32" s="197">
        <v>480</v>
      </c>
      <c r="U32" s="197">
        <v>80</v>
      </c>
      <c r="V32" s="197" t="s">
        <v>388</v>
      </c>
      <c r="W32" s="147"/>
      <c r="Y32" s="148"/>
      <c r="Z32" s="146"/>
      <c r="AA32" s="197" t="s">
        <v>194</v>
      </c>
      <c r="AD32" s="197" t="s">
        <v>440</v>
      </c>
      <c r="AE32" s="197" t="s">
        <v>441</v>
      </c>
      <c r="AF32" s="199" t="s">
        <v>442</v>
      </c>
    </row>
    <row r="33" spans="1:32" s="9" customFormat="1" ht="19.5" hidden="1" customHeight="1" x14ac:dyDescent="0.25">
      <c r="A33" s="141">
        <v>30</v>
      </c>
      <c r="B33" s="175">
        <v>501</v>
      </c>
      <c r="C33" s="142" t="s">
        <v>195</v>
      </c>
      <c r="D33" s="143" t="s">
        <v>447</v>
      </c>
      <c r="E33" s="197"/>
      <c r="F33" s="200">
        <v>30000</v>
      </c>
      <c r="G33" s="198" t="s">
        <v>451</v>
      </c>
      <c r="H33" s="147" t="s">
        <v>239</v>
      </c>
      <c r="L33" s="200" t="s">
        <v>451</v>
      </c>
      <c r="M33" s="201" t="s">
        <v>233</v>
      </c>
      <c r="N33" s="197" t="s">
        <v>430</v>
      </c>
      <c r="O33" s="197" t="s">
        <v>452</v>
      </c>
      <c r="P33" s="197" t="s">
        <v>453</v>
      </c>
      <c r="Q33" s="197" t="s">
        <v>335</v>
      </c>
      <c r="R33" s="197">
        <v>3421</v>
      </c>
      <c r="S33" s="197">
        <v>5222</v>
      </c>
      <c r="T33" s="197">
        <v>480</v>
      </c>
      <c r="U33" s="197">
        <v>80</v>
      </c>
      <c r="V33" s="197" t="s">
        <v>388</v>
      </c>
      <c r="W33" s="147"/>
      <c r="Y33" s="148"/>
      <c r="Z33" s="146"/>
      <c r="AA33" s="197" t="s">
        <v>196</v>
      </c>
      <c r="AD33" s="197" t="s">
        <v>448</v>
      </c>
      <c r="AE33" s="197" t="s">
        <v>449</v>
      </c>
      <c r="AF33" s="199" t="s">
        <v>450</v>
      </c>
    </row>
    <row r="34" spans="1:32" s="9" customFormat="1" ht="19.5" hidden="1" customHeight="1" x14ac:dyDescent="0.25">
      <c r="A34" s="141">
        <v>31</v>
      </c>
      <c r="B34" s="175">
        <v>502</v>
      </c>
      <c r="C34" s="143" t="s">
        <v>454</v>
      </c>
      <c r="D34" s="143" t="s">
        <v>455</v>
      </c>
      <c r="E34" s="197"/>
      <c r="F34" s="200">
        <v>30000</v>
      </c>
      <c r="G34" s="198" t="s">
        <v>459</v>
      </c>
      <c r="H34" s="147" t="s">
        <v>239</v>
      </c>
      <c r="L34" s="200" t="s">
        <v>459</v>
      </c>
      <c r="M34" s="201" t="s">
        <v>233</v>
      </c>
      <c r="N34" s="197" t="s">
        <v>430</v>
      </c>
      <c r="O34" s="197" t="s">
        <v>460</v>
      </c>
      <c r="P34" s="197" t="s">
        <v>461</v>
      </c>
      <c r="Q34" s="197" t="s">
        <v>462</v>
      </c>
      <c r="R34" s="197">
        <v>3421</v>
      </c>
      <c r="S34" s="197">
        <v>5222</v>
      </c>
      <c r="T34" s="197">
        <v>480</v>
      </c>
      <c r="U34" s="197">
        <v>80</v>
      </c>
      <c r="V34" s="197" t="s">
        <v>388</v>
      </c>
      <c r="W34" s="147"/>
      <c r="Y34" s="148"/>
      <c r="Z34" s="146"/>
      <c r="AA34" s="197" t="s">
        <v>197</v>
      </c>
      <c r="AD34" s="197" t="s">
        <v>456</v>
      </c>
      <c r="AE34" s="197" t="s">
        <v>457</v>
      </c>
      <c r="AF34" s="199" t="s">
        <v>458</v>
      </c>
    </row>
    <row r="35" spans="1:32" s="9" customFormat="1" ht="19.5" hidden="1" customHeight="1" x14ac:dyDescent="0.25">
      <c r="A35" s="141">
        <v>32</v>
      </c>
      <c r="B35" s="175">
        <v>601</v>
      </c>
      <c r="C35" s="142" t="s">
        <v>463</v>
      </c>
      <c r="D35" s="143" t="s">
        <v>464</v>
      </c>
      <c r="E35" s="197"/>
      <c r="F35" s="200">
        <v>20000</v>
      </c>
      <c r="G35" s="198" t="s">
        <v>467</v>
      </c>
      <c r="H35" s="147" t="s">
        <v>239</v>
      </c>
      <c r="L35" s="200" t="s">
        <v>467</v>
      </c>
      <c r="M35" s="201" t="s">
        <v>293</v>
      </c>
      <c r="N35" s="197" t="s">
        <v>468</v>
      </c>
      <c r="O35" s="197" t="s">
        <v>469</v>
      </c>
      <c r="P35" s="197" t="s">
        <v>470</v>
      </c>
      <c r="Q35" s="197" t="s">
        <v>267</v>
      </c>
      <c r="R35" s="197">
        <v>3312</v>
      </c>
      <c r="S35" s="197">
        <v>5223</v>
      </c>
      <c r="T35" s="197">
        <v>680</v>
      </c>
      <c r="U35" s="197">
        <v>80</v>
      </c>
      <c r="V35" s="197" t="s">
        <v>388</v>
      </c>
      <c r="W35" s="147"/>
      <c r="Y35" s="148"/>
      <c r="Z35" s="146"/>
      <c r="AA35" s="197" t="s">
        <v>198</v>
      </c>
      <c r="AD35" s="197" t="s">
        <v>465</v>
      </c>
      <c r="AE35" s="197" t="s">
        <v>466</v>
      </c>
      <c r="AF35" s="199">
        <v>63110091</v>
      </c>
    </row>
    <row r="36" spans="1:32" s="9" customFormat="1" ht="19.5" hidden="1" customHeight="1" x14ac:dyDescent="0.25">
      <c r="A36" s="141">
        <v>33</v>
      </c>
      <c r="B36" s="175">
        <v>703</v>
      </c>
      <c r="C36" s="142" t="s">
        <v>155</v>
      </c>
      <c r="D36" s="143" t="s">
        <v>471</v>
      </c>
      <c r="E36" s="197"/>
      <c r="F36" s="200">
        <v>8000</v>
      </c>
      <c r="G36" s="198" t="s">
        <v>475</v>
      </c>
      <c r="H36" s="147" t="s">
        <v>239</v>
      </c>
      <c r="L36" s="200" t="s">
        <v>475</v>
      </c>
      <c r="M36" s="201" t="s">
        <v>476</v>
      </c>
      <c r="N36" s="197" t="s">
        <v>234</v>
      </c>
      <c r="O36" s="197" t="s">
        <v>477</v>
      </c>
      <c r="P36" s="197" t="s">
        <v>478</v>
      </c>
      <c r="Q36" s="197" t="s">
        <v>479</v>
      </c>
      <c r="R36" s="197">
        <v>3421</v>
      </c>
      <c r="S36" s="197">
        <v>5222</v>
      </c>
      <c r="T36" s="197">
        <v>480</v>
      </c>
      <c r="U36" s="197">
        <v>80</v>
      </c>
      <c r="V36" s="197" t="s">
        <v>388</v>
      </c>
      <c r="W36" s="147"/>
      <c r="Y36" s="148"/>
      <c r="Z36" s="146"/>
      <c r="AA36" s="197" t="s">
        <v>199</v>
      </c>
      <c r="AD36" s="197" t="s">
        <v>472</v>
      </c>
      <c r="AE36" s="197" t="s">
        <v>473</v>
      </c>
      <c r="AF36" s="199" t="s">
        <v>474</v>
      </c>
    </row>
    <row r="37" spans="1:32" s="9" customFormat="1" ht="19.5" hidden="1" customHeight="1" x14ac:dyDescent="0.25">
      <c r="A37" s="141">
        <v>34</v>
      </c>
      <c r="B37" s="175">
        <v>904</v>
      </c>
      <c r="C37" s="142" t="s">
        <v>156</v>
      </c>
      <c r="D37" s="143" t="s">
        <v>480</v>
      </c>
      <c r="E37" s="197"/>
      <c r="F37" s="200">
        <v>20000</v>
      </c>
      <c r="G37" s="198" t="s">
        <v>349</v>
      </c>
      <c r="H37" s="147" t="s">
        <v>239</v>
      </c>
      <c r="L37" s="200" t="s">
        <v>349</v>
      </c>
      <c r="M37" s="201" t="s">
        <v>293</v>
      </c>
      <c r="N37" s="197" t="s">
        <v>234</v>
      </c>
      <c r="O37" s="197" t="s">
        <v>483</v>
      </c>
      <c r="P37" s="197" t="s">
        <v>484</v>
      </c>
      <c r="Q37" s="197" t="s">
        <v>485</v>
      </c>
      <c r="R37" s="197">
        <v>3421</v>
      </c>
      <c r="S37" s="197">
        <v>5222</v>
      </c>
      <c r="T37" s="197">
        <v>480</v>
      </c>
      <c r="U37" s="197">
        <v>80</v>
      </c>
      <c r="V37" s="197" t="s">
        <v>388</v>
      </c>
      <c r="W37" s="147"/>
      <c r="Y37" s="148"/>
      <c r="Z37" s="146"/>
      <c r="AA37" s="197" t="s">
        <v>200</v>
      </c>
      <c r="AD37" s="197" t="s">
        <v>481</v>
      </c>
      <c r="AE37" s="197" t="s">
        <v>482</v>
      </c>
      <c r="AF37" s="199">
        <v>26673266</v>
      </c>
    </row>
    <row r="38" spans="1:32" s="9" customFormat="1" ht="19.5" hidden="1" customHeight="1" x14ac:dyDescent="0.25">
      <c r="A38" s="141">
        <v>35</v>
      </c>
      <c r="B38" s="175">
        <v>913</v>
      </c>
      <c r="C38" s="142" t="s">
        <v>158</v>
      </c>
      <c r="D38" s="143" t="s">
        <v>159</v>
      </c>
      <c r="E38" s="197"/>
      <c r="F38" s="200">
        <v>20000</v>
      </c>
      <c r="G38" s="198" t="s">
        <v>489</v>
      </c>
      <c r="H38" s="147" t="s">
        <v>239</v>
      </c>
      <c r="L38" s="200" t="s">
        <v>489</v>
      </c>
      <c r="M38" s="201" t="s">
        <v>293</v>
      </c>
      <c r="N38" s="197" t="s">
        <v>490</v>
      </c>
      <c r="O38" s="197" t="s">
        <v>491</v>
      </c>
      <c r="P38" s="197" t="s">
        <v>492</v>
      </c>
      <c r="Q38" s="197" t="s">
        <v>324</v>
      </c>
      <c r="R38" s="197">
        <v>3543</v>
      </c>
      <c r="S38" s="197">
        <v>5221</v>
      </c>
      <c r="T38" s="197">
        <v>580</v>
      </c>
      <c r="U38" s="197">
        <v>80</v>
      </c>
      <c r="V38" s="197" t="s">
        <v>388</v>
      </c>
      <c r="W38" s="147"/>
      <c r="Y38" s="146"/>
      <c r="Z38" s="146"/>
      <c r="AA38" s="197" t="s">
        <v>201</v>
      </c>
      <c r="AD38" s="197" t="s">
        <v>486</v>
      </c>
      <c r="AE38" s="197" t="s">
        <v>487</v>
      </c>
      <c r="AF38" s="199" t="s">
        <v>488</v>
      </c>
    </row>
    <row r="39" spans="1:32" s="9" customFormat="1" ht="19.5" hidden="1" customHeight="1" x14ac:dyDescent="0.25">
      <c r="A39" s="141">
        <v>36</v>
      </c>
      <c r="B39" s="175">
        <v>922</v>
      </c>
      <c r="C39" s="142" t="s">
        <v>162</v>
      </c>
      <c r="D39" s="143" t="s">
        <v>163</v>
      </c>
      <c r="E39" s="197"/>
      <c r="F39" s="200">
        <v>20000</v>
      </c>
      <c r="G39" s="198" t="s">
        <v>496</v>
      </c>
      <c r="H39" s="147" t="s">
        <v>239</v>
      </c>
      <c r="L39" s="200" t="s">
        <v>496</v>
      </c>
      <c r="M39" s="201" t="s">
        <v>293</v>
      </c>
      <c r="N39" s="197" t="s">
        <v>234</v>
      </c>
      <c r="O39" s="197" t="s">
        <v>497</v>
      </c>
      <c r="P39" s="197" t="s">
        <v>498</v>
      </c>
      <c r="Q39" s="197" t="s">
        <v>485</v>
      </c>
      <c r="R39" s="197">
        <v>3311</v>
      </c>
      <c r="S39" s="197">
        <v>5222</v>
      </c>
      <c r="T39" s="197">
        <v>680</v>
      </c>
      <c r="U39" s="197">
        <v>80</v>
      </c>
      <c r="V39" s="197" t="s">
        <v>388</v>
      </c>
      <c r="W39" s="207"/>
      <c r="Y39" s="208"/>
      <c r="Z39" s="209"/>
      <c r="AA39" s="197" t="s">
        <v>203</v>
      </c>
      <c r="AD39" s="197" t="s">
        <v>493</v>
      </c>
      <c r="AE39" s="197" t="s">
        <v>494</v>
      </c>
      <c r="AF39" s="199" t="s">
        <v>495</v>
      </c>
    </row>
    <row r="40" spans="1:32" s="9" customFormat="1" ht="19.5" hidden="1" customHeight="1" x14ac:dyDescent="0.25">
      <c r="A40" s="141">
        <v>37</v>
      </c>
      <c r="B40" s="210">
        <v>101</v>
      </c>
      <c r="C40" s="155" t="s">
        <v>499</v>
      </c>
      <c r="D40" s="155" t="s">
        <v>500</v>
      </c>
      <c r="E40" s="211" t="s">
        <v>97</v>
      </c>
      <c r="F40" s="212">
        <v>15000</v>
      </c>
      <c r="G40" s="198" t="s">
        <v>204</v>
      </c>
      <c r="H40" s="147" t="s">
        <v>239</v>
      </c>
      <c r="L40" s="200" t="s">
        <v>204</v>
      </c>
      <c r="M40" s="201" t="s">
        <v>501</v>
      </c>
      <c r="N40" s="197" t="s">
        <v>234</v>
      </c>
      <c r="O40" s="197" t="s">
        <v>235</v>
      </c>
      <c r="P40" s="197" t="s">
        <v>236</v>
      </c>
      <c r="Q40" s="197" t="s">
        <v>237</v>
      </c>
      <c r="R40" s="197">
        <v>3419</v>
      </c>
      <c r="S40" s="197">
        <v>5222</v>
      </c>
      <c r="T40" s="197">
        <v>480</v>
      </c>
      <c r="U40" s="197">
        <v>80</v>
      </c>
      <c r="V40" s="197" t="s">
        <v>238</v>
      </c>
      <c r="W40" s="207"/>
      <c r="Y40" s="213"/>
      <c r="Z40" s="214"/>
      <c r="AA40" s="197" t="s">
        <v>170</v>
      </c>
      <c r="AD40" s="197" t="s">
        <v>229</v>
      </c>
      <c r="AE40" s="197" t="s">
        <v>230</v>
      </c>
      <c r="AF40" s="199" t="s">
        <v>231</v>
      </c>
    </row>
    <row r="41" spans="1:32" s="9" customFormat="1" ht="19.5" hidden="1" customHeight="1" x14ac:dyDescent="0.25">
      <c r="A41" s="141">
        <v>38</v>
      </c>
      <c r="B41" s="215">
        <v>101</v>
      </c>
      <c r="C41" s="149" t="s">
        <v>502</v>
      </c>
      <c r="D41" s="149" t="s">
        <v>207</v>
      </c>
      <c r="E41" s="216" t="s">
        <v>503</v>
      </c>
      <c r="F41" s="212">
        <v>15000</v>
      </c>
      <c r="G41" s="198" t="s">
        <v>98</v>
      </c>
      <c r="H41" s="147" t="s">
        <v>239</v>
      </c>
      <c r="L41" s="200" t="s">
        <v>98</v>
      </c>
      <c r="M41" s="201" t="s">
        <v>501</v>
      </c>
      <c r="N41" s="197" t="s">
        <v>234</v>
      </c>
      <c r="O41" s="197" t="s">
        <v>235</v>
      </c>
      <c r="P41" s="197" t="s">
        <v>236</v>
      </c>
      <c r="Q41" s="197" t="s">
        <v>237</v>
      </c>
      <c r="R41" s="197">
        <v>3419</v>
      </c>
      <c r="S41" s="197">
        <v>5222</v>
      </c>
      <c r="T41" s="197">
        <v>480</v>
      </c>
      <c r="U41" s="197">
        <v>80</v>
      </c>
      <c r="V41" s="197" t="s">
        <v>238</v>
      </c>
      <c r="W41" s="217"/>
      <c r="Y41" s="218"/>
      <c r="Z41" s="214"/>
      <c r="AA41" s="197" t="s">
        <v>170</v>
      </c>
      <c r="AD41" s="197" t="s">
        <v>229</v>
      </c>
      <c r="AE41" s="197" t="s">
        <v>230</v>
      </c>
      <c r="AF41" s="199" t="s">
        <v>231</v>
      </c>
    </row>
    <row r="42" spans="1:32" s="9" customFormat="1" ht="19.5" hidden="1" customHeight="1" x14ac:dyDescent="0.25">
      <c r="A42" s="141">
        <v>39</v>
      </c>
      <c r="B42" s="215">
        <v>101</v>
      </c>
      <c r="C42" s="149" t="s">
        <v>504</v>
      </c>
      <c r="D42" s="149" t="s">
        <v>101</v>
      </c>
      <c r="E42" s="216" t="s">
        <v>205</v>
      </c>
      <c r="F42" s="212">
        <v>15000</v>
      </c>
      <c r="G42" s="198" t="s">
        <v>96</v>
      </c>
      <c r="H42" s="147" t="s">
        <v>239</v>
      </c>
      <c r="L42" s="200" t="s">
        <v>96</v>
      </c>
      <c r="M42" s="201" t="s">
        <v>501</v>
      </c>
      <c r="N42" s="197" t="s">
        <v>234</v>
      </c>
      <c r="O42" s="197" t="s">
        <v>235</v>
      </c>
      <c r="P42" s="197" t="s">
        <v>236</v>
      </c>
      <c r="Q42" s="197" t="s">
        <v>237</v>
      </c>
      <c r="R42" s="197">
        <v>3419</v>
      </c>
      <c r="S42" s="197">
        <v>5222</v>
      </c>
      <c r="T42" s="197">
        <v>480</v>
      </c>
      <c r="U42" s="197">
        <v>80</v>
      </c>
      <c r="V42" s="197" t="s">
        <v>238</v>
      </c>
      <c r="W42" s="217"/>
      <c r="Y42" s="218"/>
      <c r="Z42" s="214"/>
      <c r="AA42" s="197" t="s">
        <v>170</v>
      </c>
      <c r="AD42" s="197" t="s">
        <v>229</v>
      </c>
      <c r="AE42" s="197" t="s">
        <v>230</v>
      </c>
      <c r="AF42" s="199" t="s">
        <v>231</v>
      </c>
    </row>
    <row r="43" spans="1:32" s="9" customFormat="1" ht="19.5" hidden="1" customHeight="1" x14ac:dyDescent="0.25">
      <c r="A43" s="141">
        <v>40</v>
      </c>
      <c r="B43" s="215">
        <v>101</v>
      </c>
      <c r="C43" s="149" t="s">
        <v>505</v>
      </c>
      <c r="D43" s="149" t="s">
        <v>100</v>
      </c>
      <c r="E43" s="216" t="s">
        <v>506</v>
      </c>
      <c r="F43" s="212">
        <v>15000</v>
      </c>
      <c r="G43" s="198" t="s">
        <v>206</v>
      </c>
      <c r="H43" s="147" t="s">
        <v>239</v>
      </c>
      <c r="L43" s="200" t="s">
        <v>206</v>
      </c>
      <c r="M43" s="201" t="s">
        <v>501</v>
      </c>
      <c r="N43" s="197" t="s">
        <v>234</v>
      </c>
      <c r="O43" s="197" t="s">
        <v>235</v>
      </c>
      <c r="P43" s="197" t="s">
        <v>236</v>
      </c>
      <c r="Q43" s="197" t="s">
        <v>237</v>
      </c>
      <c r="R43" s="197">
        <v>3419</v>
      </c>
      <c r="S43" s="197">
        <v>5222</v>
      </c>
      <c r="T43" s="197">
        <v>480</v>
      </c>
      <c r="U43" s="197">
        <v>80</v>
      </c>
      <c r="V43" s="197" t="s">
        <v>238</v>
      </c>
      <c r="W43" s="217"/>
      <c r="Y43" s="218"/>
      <c r="Z43" s="214"/>
      <c r="AA43" s="197" t="s">
        <v>170</v>
      </c>
      <c r="AD43" s="197" t="s">
        <v>229</v>
      </c>
      <c r="AE43" s="197" t="s">
        <v>230</v>
      </c>
      <c r="AF43" s="199" t="s">
        <v>231</v>
      </c>
    </row>
    <row r="44" spans="1:32" s="9" customFormat="1" ht="19.5" hidden="1" customHeight="1" x14ac:dyDescent="0.25">
      <c r="A44" s="141">
        <v>41</v>
      </c>
      <c r="B44" s="219">
        <v>101</v>
      </c>
      <c r="C44" s="154" t="s">
        <v>507</v>
      </c>
      <c r="D44" s="203" t="s">
        <v>509</v>
      </c>
      <c r="E44" s="220" t="s">
        <v>508</v>
      </c>
      <c r="F44" s="212">
        <v>15000</v>
      </c>
      <c r="G44" s="198" t="s">
        <v>99</v>
      </c>
      <c r="H44" s="147" t="s">
        <v>239</v>
      </c>
      <c r="L44" s="200" t="s">
        <v>99</v>
      </c>
      <c r="M44" s="201" t="s">
        <v>501</v>
      </c>
      <c r="N44" s="197" t="s">
        <v>234</v>
      </c>
      <c r="O44" s="197" t="s">
        <v>235</v>
      </c>
      <c r="P44" s="197" t="s">
        <v>236</v>
      </c>
      <c r="Q44" s="197" t="s">
        <v>237</v>
      </c>
      <c r="R44" s="197">
        <v>3419</v>
      </c>
      <c r="S44" s="197">
        <v>5222</v>
      </c>
      <c r="T44" s="197">
        <v>480</v>
      </c>
      <c r="U44" s="197">
        <v>80</v>
      </c>
      <c r="V44" s="197" t="s">
        <v>238</v>
      </c>
      <c r="W44" s="221"/>
      <c r="Y44" s="222"/>
      <c r="Z44" s="214"/>
      <c r="AA44" s="197" t="s">
        <v>170</v>
      </c>
      <c r="AD44" s="197" t="s">
        <v>229</v>
      </c>
      <c r="AE44" s="197" t="s">
        <v>230</v>
      </c>
      <c r="AF44" s="199" t="s">
        <v>231</v>
      </c>
    </row>
    <row r="45" spans="1:32" s="9" customFormat="1" ht="19.5" hidden="1" customHeight="1" x14ac:dyDescent="0.25">
      <c r="A45" s="141">
        <v>42</v>
      </c>
      <c r="B45" s="215">
        <v>101</v>
      </c>
      <c r="C45" s="149" t="s">
        <v>510</v>
      </c>
      <c r="D45" s="149" t="s">
        <v>95</v>
      </c>
      <c r="E45" s="216" t="s">
        <v>511</v>
      </c>
      <c r="F45" s="212">
        <v>15000</v>
      </c>
      <c r="G45" s="198" t="s">
        <v>96</v>
      </c>
      <c r="H45" s="147" t="s">
        <v>239</v>
      </c>
      <c r="L45" s="200" t="s">
        <v>96</v>
      </c>
      <c r="M45" s="201" t="s">
        <v>501</v>
      </c>
      <c r="N45" s="197" t="s">
        <v>234</v>
      </c>
      <c r="O45" s="197" t="s">
        <v>235</v>
      </c>
      <c r="P45" s="197" t="s">
        <v>236</v>
      </c>
      <c r="Q45" s="197" t="s">
        <v>237</v>
      </c>
      <c r="R45" s="197">
        <v>3419</v>
      </c>
      <c r="S45" s="197">
        <v>5222</v>
      </c>
      <c r="T45" s="197">
        <v>480</v>
      </c>
      <c r="U45" s="197">
        <v>80</v>
      </c>
      <c r="V45" s="197" t="s">
        <v>238</v>
      </c>
      <c r="W45" s="217"/>
      <c r="Y45" s="218"/>
      <c r="Z45" s="214"/>
      <c r="AA45" s="197" t="s">
        <v>170</v>
      </c>
      <c r="AD45" s="197" t="s">
        <v>229</v>
      </c>
      <c r="AE45" s="197" t="s">
        <v>230</v>
      </c>
      <c r="AF45" s="199" t="s">
        <v>231</v>
      </c>
    </row>
    <row r="46" spans="1:32" s="9" customFormat="1" ht="19.5" hidden="1" customHeight="1" x14ac:dyDescent="0.25">
      <c r="A46" s="141">
        <v>43</v>
      </c>
      <c r="B46" s="215">
        <v>110</v>
      </c>
      <c r="C46" s="149" t="s">
        <v>102</v>
      </c>
      <c r="D46" s="149" t="s">
        <v>105</v>
      </c>
      <c r="E46" s="220" t="s">
        <v>512</v>
      </c>
      <c r="F46" s="212">
        <v>15000</v>
      </c>
      <c r="G46" s="198" t="s">
        <v>99</v>
      </c>
      <c r="H46" s="147" t="s">
        <v>239</v>
      </c>
      <c r="L46" s="200" t="s">
        <v>99</v>
      </c>
      <c r="M46" s="201" t="s">
        <v>501</v>
      </c>
      <c r="N46" s="197" t="s">
        <v>243</v>
      </c>
      <c r="O46" s="197" t="s">
        <v>244</v>
      </c>
      <c r="P46" s="197" t="s">
        <v>245</v>
      </c>
      <c r="Q46" s="197" t="s">
        <v>237</v>
      </c>
      <c r="R46" s="197">
        <v>3419</v>
      </c>
      <c r="S46" s="197">
        <v>5222</v>
      </c>
      <c r="T46" s="197">
        <v>480</v>
      </c>
      <c r="U46" s="197">
        <v>80</v>
      </c>
      <c r="V46" s="197" t="s">
        <v>238</v>
      </c>
      <c r="W46" s="217"/>
      <c r="Y46" s="218"/>
      <c r="Z46" s="214"/>
      <c r="AA46" s="197" t="s">
        <v>171</v>
      </c>
      <c r="AD46" s="197" t="s">
        <v>240</v>
      </c>
      <c r="AE46" s="197" t="s">
        <v>241</v>
      </c>
      <c r="AF46" s="199">
        <v>63835096</v>
      </c>
    </row>
    <row r="47" spans="1:32" s="9" customFormat="1" ht="19.5" hidden="1" customHeight="1" x14ac:dyDescent="0.25">
      <c r="A47" s="141">
        <v>44</v>
      </c>
      <c r="B47" s="215">
        <v>110</v>
      </c>
      <c r="C47" s="149" t="s">
        <v>102</v>
      </c>
      <c r="D47" s="149" t="s">
        <v>107</v>
      </c>
      <c r="E47" s="220" t="s">
        <v>513</v>
      </c>
      <c r="F47" s="212">
        <v>15000</v>
      </c>
      <c r="G47" s="198" t="s">
        <v>96</v>
      </c>
      <c r="H47" s="147" t="s">
        <v>239</v>
      </c>
      <c r="L47" s="200" t="s">
        <v>96</v>
      </c>
      <c r="M47" s="201" t="s">
        <v>501</v>
      </c>
      <c r="N47" s="197" t="s">
        <v>243</v>
      </c>
      <c r="O47" s="197" t="s">
        <v>244</v>
      </c>
      <c r="P47" s="197" t="s">
        <v>245</v>
      </c>
      <c r="Q47" s="197" t="s">
        <v>237</v>
      </c>
      <c r="R47" s="197">
        <v>3419</v>
      </c>
      <c r="S47" s="197">
        <v>5222</v>
      </c>
      <c r="T47" s="197">
        <v>480</v>
      </c>
      <c r="U47" s="197">
        <v>80</v>
      </c>
      <c r="V47" s="197" t="s">
        <v>238</v>
      </c>
      <c r="W47" s="217"/>
      <c r="Y47" s="218"/>
      <c r="Z47" s="214"/>
      <c r="AA47" s="197" t="s">
        <v>171</v>
      </c>
      <c r="AD47" s="197" t="s">
        <v>240</v>
      </c>
      <c r="AE47" s="197" t="s">
        <v>241</v>
      </c>
      <c r="AF47" s="199">
        <v>63835096</v>
      </c>
    </row>
    <row r="48" spans="1:32" s="9" customFormat="1" ht="19.5" hidden="1" customHeight="1" x14ac:dyDescent="0.25">
      <c r="A48" s="141">
        <v>45</v>
      </c>
      <c r="B48" s="215">
        <v>110</v>
      </c>
      <c r="C48" s="149" t="s">
        <v>102</v>
      </c>
      <c r="D48" s="149" t="s">
        <v>108</v>
      </c>
      <c r="E48" s="220" t="s">
        <v>513</v>
      </c>
      <c r="F48" s="212">
        <v>15000</v>
      </c>
      <c r="G48" s="198" t="s">
        <v>96</v>
      </c>
      <c r="H48" s="147" t="s">
        <v>239</v>
      </c>
      <c r="L48" s="200" t="s">
        <v>96</v>
      </c>
      <c r="M48" s="201" t="s">
        <v>501</v>
      </c>
      <c r="N48" s="197" t="s">
        <v>243</v>
      </c>
      <c r="O48" s="197" t="s">
        <v>244</v>
      </c>
      <c r="P48" s="197" t="s">
        <v>245</v>
      </c>
      <c r="Q48" s="197" t="s">
        <v>237</v>
      </c>
      <c r="R48" s="197">
        <v>3419</v>
      </c>
      <c r="S48" s="197">
        <v>5222</v>
      </c>
      <c r="T48" s="197">
        <v>480</v>
      </c>
      <c r="U48" s="197">
        <v>80</v>
      </c>
      <c r="V48" s="197" t="s">
        <v>238</v>
      </c>
      <c r="W48" s="217"/>
      <c r="Y48" s="218"/>
      <c r="Z48" s="214"/>
      <c r="AA48" s="197" t="s">
        <v>171</v>
      </c>
      <c r="AD48" s="197" t="s">
        <v>240</v>
      </c>
      <c r="AE48" s="197" t="s">
        <v>241</v>
      </c>
      <c r="AF48" s="199">
        <v>63835096</v>
      </c>
    </row>
    <row r="49" spans="1:32" s="9" customFormat="1" ht="19.5" hidden="1" customHeight="1" x14ac:dyDescent="0.25">
      <c r="A49" s="141">
        <v>46</v>
      </c>
      <c r="B49" s="215">
        <v>110</v>
      </c>
      <c r="C49" s="149" t="s">
        <v>102</v>
      </c>
      <c r="D49" s="149" t="s">
        <v>515</v>
      </c>
      <c r="E49" s="220" t="s">
        <v>514</v>
      </c>
      <c r="F49" s="212">
        <v>15000</v>
      </c>
      <c r="G49" s="198" t="s">
        <v>208</v>
      </c>
      <c r="H49" s="147" t="s">
        <v>516</v>
      </c>
      <c r="L49" s="200" t="s">
        <v>208</v>
      </c>
      <c r="M49" s="201" t="s">
        <v>501</v>
      </c>
      <c r="N49" s="197" t="s">
        <v>243</v>
      </c>
      <c r="O49" s="197" t="s">
        <v>244</v>
      </c>
      <c r="P49" s="197" t="s">
        <v>245</v>
      </c>
      <c r="Q49" s="197" t="s">
        <v>237</v>
      </c>
      <c r="R49" s="197">
        <v>3419</v>
      </c>
      <c r="S49" s="197">
        <v>5222</v>
      </c>
      <c r="T49" s="197">
        <v>480</v>
      </c>
      <c r="U49" s="197">
        <v>80</v>
      </c>
      <c r="V49" s="197" t="s">
        <v>238</v>
      </c>
      <c r="W49" s="217"/>
      <c r="Y49" s="218"/>
      <c r="Z49" s="214"/>
      <c r="AA49" s="197" t="s">
        <v>171</v>
      </c>
      <c r="AD49" s="197" t="s">
        <v>240</v>
      </c>
      <c r="AE49" s="197" t="s">
        <v>241</v>
      </c>
      <c r="AF49" s="199">
        <v>63835096</v>
      </c>
    </row>
    <row r="50" spans="1:32" s="9" customFormat="1" ht="19.5" hidden="1" customHeight="1" x14ac:dyDescent="0.25">
      <c r="A50" s="141">
        <v>47</v>
      </c>
      <c r="B50" s="215">
        <v>110</v>
      </c>
      <c r="C50" s="149" t="s">
        <v>102</v>
      </c>
      <c r="D50" s="149" t="s">
        <v>109</v>
      </c>
      <c r="E50" s="220" t="s">
        <v>517</v>
      </c>
      <c r="F50" s="212">
        <v>15000</v>
      </c>
      <c r="G50" s="198" t="s">
        <v>208</v>
      </c>
      <c r="H50" s="147" t="s">
        <v>518</v>
      </c>
      <c r="L50" s="200" t="s">
        <v>208</v>
      </c>
      <c r="M50" s="201" t="s">
        <v>501</v>
      </c>
      <c r="N50" s="197" t="s">
        <v>243</v>
      </c>
      <c r="O50" s="197" t="s">
        <v>244</v>
      </c>
      <c r="P50" s="197" t="s">
        <v>245</v>
      </c>
      <c r="Q50" s="197" t="s">
        <v>237</v>
      </c>
      <c r="R50" s="197">
        <v>3419</v>
      </c>
      <c r="S50" s="197">
        <v>5222</v>
      </c>
      <c r="T50" s="197">
        <v>480</v>
      </c>
      <c r="U50" s="197">
        <v>80</v>
      </c>
      <c r="V50" s="197" t="s">
        <v>238</v>
      </c>
      <c r="W50" s="217"/>
      <c r="Y50" s="218"/>
      <c r="Z50" s="214"/>
      <c r="AA50" s="197" t="s">
        <v>171</v>
      </c>
      <c r="AD50" s="197" t="s">
        <v>240</v>
      </c>
      <c r="AE50" s="197" t="s">
        <v>241</v>
      </c>
      <c r="AF50" s="199">
        <v>63835096</v>
      </c>
    </row>
    <row r="51" spans="1:32" s="9" customFormat="1" ht="19.5" hidden="1" customHeight="1" x14ac:dyDescent="0.25">
      <c r="A51" s="141">
        <v>48</v>
      </c>
      <c r="B51" s="215">
        <v>110</v>
      </c>
      <c r="C51" s="149" t="s">
        <v>102</v>
      </c>
      <c r="D51" s="149" t="s">
        <v>520</v>
      </c>
      <c r="E51" s="220" t="s">
        <v>519</v>
      </c>
      <c r="F51" s="212">
        <v>15000</v>
      </c>
      <c r="G51" s="198" t="s">
        <v>206</v>
      </c>
      <c r="H51" s="147" t="s">
        <v>521</v>
      </c>
      <c r="L51" s="200" t="s">
        <v>206</v>
      </c>
      <c r="M51" s="201" t="s">
        <v>501</v>
      </c>
      <c r="N51" s="197" t="s">
        <v>243</v>
      </c>
      <c r="O51" s="197" t="s">
        <v>244</v>
      </c>
      <c r="P51" s="197" t="s">
        <v>245</v>
      </c>
      <c r="Q51" s="197" t="s">
        <v>237</v>
      </c>
      <c r="R51" s="197">
        <v>3419</v>
      </c>
      <c r="S51" s="197">
        <v>5222</v>
      </c>
      <c r="T51" s="197">
        <v>480</v>
      </c>
      <c r="U51" s="197">
        <v>80</v>
      </c>
      <c r="V51" s="197" t="s">
        <v>238</v>
      </c>
      <c r="W51" s="217"/>
      <c r="Y51" s="218"/>
      <c r="Z51" s="214"/>
      <c r="AA51" s="197" t="s">
        <v>171</v>
      </c>
      <c r="AD51" s="197" t="s">
        <v>240</v>
      </c>
      <c r="AE51" s="197" t="s">
        <v>241</v>
      </c>
      <c r="AF51" s="199">
        <v>63835096</v>
      </c>
    </row>
    <row r="52" spans="1:32" s="9" customFormat="1" ht="19.5" hidden="1" customHeight="1" x14ac:dyDescent="0.25">
      <c r="A52" s="141">
        <v>49</v>
      </c>
      <c r="B52" s="215">
        <v>110</v>
      </c>
      <c r="C52" s="149" t="s">
        <v>102</v>
      </c>
      <c r="D52" s="149" t="s">
        <v>104</v>
      </c>
      <c r="E52" s="220" t="s">
        <v>512</v>
      </c>
      <c r="F52" s="212">
        <v>15000</v>
      </c>
      <c r="G52" s="198" t="s">
        <v>99</v>
      </c>
      <c r="H52" s="147" t="s">
        <v>239</v>
      </c>
      <c r="L52" s="200" t="s">
        <v>99</v>
      </c>
      <c r="M52" s="201" t="s">
        <v>501</v>
      </c>
      <c r="N52" s="197" t="s">
        <v>243</v>
      </c>
      <c r="O52" s="197" t="s">
        <v>244</v>
      </c>
      <c r="P52" s="197" t="s">
        <v>245</v>
      </c>
      <c r="Q52" s="197" t="s">
        <v>237</v>
      </c>
      <c r="R52" s="197">
        <v>3419</v>
      </c>
      <c r="S52" s="197">
        <v>5222</v>
      </c>
      <c r="T52" s="197">
        <v>480</v>
      </c>
      <c r="U52" s="197">
        <v>80</v>
      </c>
      <c r="V52" s="197" t="s">
        <v>238</v>
      </c>
      <c r="W52" s="217"/>
      <c r="Y52" s="218"/>
      <c r="Z52" s="214"/>
      <c r="AA52" s="197" t="s">
        <v>171</v>
      </c>
      <c r="AD52" s="197" t="s">
        <v>240</v>
      </c>
      <c r="AE52" s="197" t="s">
        <v>241</v>
      </c>
      <c r="AF52" s="199">
        <v>63835096</v>
      </c>
    </row>
    <row r="53" spans="1:32" s="9" customFormat="1" ht="19.5" hidden="1" customHeight="1" x14ac:dyDescent="0.25">
      <c r="A53" s="141">
        <v>50</v>
      </c>
      <c r="B53" s="215">
        <v>112</v>
      </c>
      <c r="C53" s="149" t="s">
        <v>111</v>
      </c>
      <c r="D53" s="149" t="s">
        <v>209</v>
      </c>
      <c r="E53" s="216" t="s">
        <v>522</v>
      </c>
      <c r="F53" s="212">
        <v>7000</v>
      </c>
      <c r="G53" s="198" t="s">
        <v>523</v>
      </c>
      <c r="H53" s="147" t="s">
        <v>525</v>
      </c>
      <c r="L53" s="200" t="s">
        <v>523</v>
      </c>
      <c r="M53" s="201" t="s">
        <v>524</v>
      </c>
      <c r="N53" s="197" t="s">
        <v>243</v>
      </c>
      <c r="O53" s="197" t="s">
        <v>248</v>
      </c>
      <c r="P53" s="197" t="s">
        <v>249</v>
      </c>
      <c r="Q53" s="197" t="s">
        <v>250</v>
      </c>
      <c r="R53" s="197">
        <v>3419</v>
      </c>
      <c r="S53" s="197">
        <v>5222</v>
      </c>
      <c r="T53" s="197">
        <v>480</v>
      </c>
      <c r="U53" s="197">
        <v>80</v>
      </c>
      <c r="V53" s="197" t="s">
        <v>238</v>
      </c>
      <c r="W53" s="217"/>
      <c r="Y53" s="223"/>
      <c r="Z53" s="214"/>
      <c r="AA53" s="197" t="s">
        <v>172</v>
      </c>
      <c r="AD53" s="197" t="s">
        <v>246</v>
      </c>
      <c r="AE53" s="197" t="s">
        <v>247</v>
      </c>
      <c r="AF53" s="199">
        <v>70838984</v>
      </c>
    </row>
    <row r="54" spans="1:32" s="9" customFormat="1" ht="19.5" hidden="1" customHeight="1" x14ac:dyDescent="0.25">
      <c r="A54" s="141">
        <v>51</v>
      </c>
      <c r="B54" s="215">
        <v>114</v>
      </c>
      <c r="C54" s="149" t="s">
        <v>251</v>
      </c>
      <c r="D54" s="149" t="s">
        <v>527</v>
      </c>
      <c r="E54" s="216" t="s">
        <v>526</v>
      </c>
      <c r="F54" s="212">
        <v>15000</v>
      </c>
      <c r="G54" s="198" t="s">
        <v>528</v>
      </c>
      <c r="H54" s="147" t="s">
        <v>518</v>
      </c>
      <c r="L54" s="200" t="s">
        <v>528</v>
      </c>
      <c r="M54" s="201" t="s">
        <v>501</v>
      </c>
      <c r="N54" s="197" t="s">
        <v>234</v>
      </c>
      <c r="O54" s="197" t="s">
        <v>257</v>
      </c>
      <c r="P54" s="197" t="s">
        <v>258</v>
      </c>
      <c r="Q54" s="197" t="s">
        <v>259</v>
      </c>
      <c r="R54" s="197">
        <v>3419</v>
      </c>
      <c r="S54" s="197">
        <v>5222</v>
      </c>
      <c r="T54" s="197">
        <v>480</v>
      </c>
      <c r="U54" s="197">
        <v>80</v>
      </c>
      <c r="V54" s="197" t="s">
        <v>238</v>
      </c>
      <c r="W54" s="217"/>
      <c r="Y54" s="223"/>
      <c r="Z54" s="214"/>
      <c r="AA54" s="197" t="s">
        <v>260</v>
      </c>
      <c r="AD54" s="197" t="s">
        <v>253</v>
      </c>
      <c r="AE54" s="197" t="s">
        <v>254</v>
      </c>
      <c r="AF54" s="199" t="s">
        <v>255</v>
      </c>
    </row>
    <row r="55" spans="1:32" s="9" customFormat="1" ht="19.5" hidden="1" customHeight="1" x14ac:dyDescent="0.25">
      <c r="A55" s="141">
        <v>52</v>
      </c>
      <c r="B55" s="215">
        <v>114</v>
      </c>
      <c r="C55" s="149" t="s">
        <v>251</v>
      </c>
      <c r="D55" s="149" t="s">
        <v>529</v>
      </c>
      <c r="E55" s="216" t="s">
        <v>526</v>
      </c>
      <c r="F55" s="212">
        <v>15000</v>
      </c>
      <c r="G55" s="198" t="s">
        <v>528</v>
      </c>
      <c r="H55" s="147" t="s">
        <v>518</v>
      </c>
      <c r="L55" s="200" t="s">
        <v>528</v>
      </c>
      <c r="M55" s="201" t="s">
        <v>501</v>
      </c>
      <c r="N55" s="197" t="s">
        <v>234</v>
      </c>
      <c r="O55" s="197" t="s">
        <v>257</v>
      </c>
      <c r="P55" s="197" t="s">
        <v>258</v>
      </c>
      <c r="Q55" s="197" t="s">
        <v>259</v>
      </c>
      <c r="R55" s="197">
        <v>3419</v>
      </c>
      <c r="S55" s="197">
        <v>5222</v>
      </c>
      <c r="T55" s="197">
        <v>480</v>
      </c>
      <c r="U55" s="197">
        <v>80</v>
      </c>
      <c r="V55" s="197" t="s">
        <v>238</v>
      </c>
      <c r="W55" s="217"/>
      <c r="Y55" s="223"/>
      <c r="Z55" s="214"/>
      <c r="AA55" s="197" t="s">
        <v>260</v>
      </c>
      <c r="AD55" s="197" t="s">
        <v>253</v>
      </c>
      <c r="AE55" s="197" t="s">
        <v>254</v>
      </c>
      <c r="AF55" s="199" t="s">
        <v>255</v>
      </c>
    </row>
    <row r="56" spans="1:32" s="9" customFormat="1" ht="19.5" hidden="1" customHeight="1" x14ac:dyDescent="0.25">
      <c r="A56" s="141">
        <v>53</v>
      </c>
      <c r="B56" s="215">
        <v>132</v>
      </c>
      <c r="C56" s="149" t="s">
        <v>530</v>
      </c>
      <c r="D56" s="149" t="s">
        <v>532</v>
      </c>
      <c r="E56" s="216" t="s">
        <v>531</v>
      </c>
      <c r="F56" s="212">
        <v>15000</v>
      </c>
      <c r="G56" s="224" t="s">
        <v>536</v>
      </c>
      <c r="H56" s="147" t="s">
        <v>525</v>
      </c>
      <c r="L56" s="200" t="s">
        <v>536</v>
      </c>
      <c r="M56" s="201" t="s">
        <v>501</v>
      </c>
      <c r="N56" s="197" t="s">
        <v>234</v>
      </c>
      <c r="O56" s="197" t="s">
        <v>537</v>
      </c>
      <c r="P56" s="197" t="s">
        <v>538</v>
      </c>
      <c r="Q56" s="197" t="s">
        <v>237</v>
      </c>
      <c r="R56" s="197">
        <v>3419</v>
      </c>
      <c r="S56" s="197">
        <v>5222</v>
      </c>
      <c r="T56" s="197">
        <v>480</v>
      </c>
      <c r="U56" s="197">
        <v>80</v>
      </c>
      <c r="V56" s="197" t="s">
        <v>238</v>
      </c>
      <c r="W56" s="217"/>
      <c r="Y56" s="223"/>
      <c r="Z56" s="214"/>
      <c r="AA56" s="197" t="s">
        <v>539</v>
      </c>
      <c r="AD56" s="197" t="s">
        <v>533</v>
      </c>
      <c r="AE56" s="197" t="s">
        <v>534</v>
      </c>
      <c r="AF56" s="199" t="s">
        <v>535</v>
      </c>
    </row>
    <row r="57" spans="1:32" s="9" customFormat="1" ht="19.5" hidden="1" customHeight="1" x14ac:dyDescent="0.25">
      <c r="A57" s="141">
        <v>54</v>
      </c>
      <c r="B57" s="215">
        <v>132</v>
      </c>
      <c r="C57" s="149" t="s">
        <v>530</v>
      </c>
      <c r="D57" s="149" t="s">
        <v>540</v>
      </c>
      <c r="E57" s="216" t="s">
        <v>239</v>
      </c>
      <c r="F57" s="212">
        <v>15000</v>
      </c>
      <c r="G57" s="224" t="s">
        <v>112</v>
      </c>
      <c r="H57" s="147" t="s">
        <v>541</v>
      </c>
      <c r="L57" s="200" t="s">
        <v>112</v>
      </c>
      <c r="M57" s="201" t="s">
        <v>501</v>
      </c>
      <c r="N57" s="197" t="s">
        <v>234</v>
      </c>
      <c r="O57" s="197" t="s">
        <v>537</v>
      </c>
      <c r="P57" s="197" t="s">
        <v>538</v>
      </c>
      <c r="Q57" s="197" t="s">
        <v>237</v>
      </c>
      <c r="R57" s="197">
        <v>3419</v>
      </c>
      <c r="S57" s="197">
        <v>5222</v>
      </c>
      <c r="T57" s="197">
        <v>480</v>
      </c>
      <c r="U57" s="197">
        <v>80</v>
      </c>
      <c r="V57" s="197" t="s">
        <v>238</v>
      </c>
      <c r="W57" s="217"/>
      <c r="Y57" s="223"/>
      <c r="Z57" s="214"/>
      <c r="AA57" s="197" t="s">
        <v>539</v>
      </c>
      <c r="AD57" s="197" t="s">
        <v>533</v>
      </c>
      <c r="AE57" s="197" t="s">
        <v>534</v>
      </c>
      <c r="AF57" s="199" t="s">
        <v>535</v>
      </c>
    </row>
    <row r="58" spans="1:32" s="9" customFormat="1" ht="19.5" hidden="1" customHeight="1" x14ac:dyDescent="0.25">
      <c r="A58" s="141">
        <v>55</v>
      </c>
      <c r="B58" s="215">
        <v>134</v>
      </c>
      <c r="C58" s="149" t="s">
        <v>175</v>
      </c>
      <c r="D58" s="149" t="s">
        <v>210</v>
      </c>
      <c r="E58" s="220" t="s">
        <v>542</v>
      </c>
      <c r="F58" s="212">
        <v>15000</v>
      </c>
      <c r="G58" s="224" t="s">
        <v>543</v>
      </c>
      <c r="H58" s="147" t="s">
        <v>518</v>
      </c>
      <c r="L58" s="200" t="s">
        <v>543</v>
      </c>
      <c r="M58" s="201" t="s">
        <v>501</v>
      </c>
      <c r="N58" s="197" t="s">
        <v>234</v>
      </c>
      <c r="O58" s="197" t="s">
        <v>276</v>
      </c>
      <c r="P58" s="197" t="s">
        <v>277</v>
      </c>
      <c r="Q58" s="197" t="s">
        <v>272</v>
      </c>
      <c r="R58" s="197">
        <v>3419</v>
      </c>
      <c r="S58" s="197">
        <v>5222</v>
      </c>
      <c r="T58" s="197">
        <v>480</v>
      </c>
      <c r="U58" s="197">
        <v>80</v>
      </c>
      <c r="V58" s="197" t="s">
        <v>238</v>
      </c>
      <c r="W58" s="217"/>
      <c r="Y58" s="218"/>
      <c r="Z58" s="214"/>
      <c r="AA58" s="197" t="s">
        <v>177</v>
      </c>
      <c r="AD58" s="197" t="s">
        <v>273</v>
      </c>
      <c r="AE58" s="197" t="s">
        <v>274</v>
      </c>
      <c r="AF58" s="199" t="s">
        <v>275</v>
      </c>
    </row>
    <row r="59" spans="1:32" s="9" customFormat="1" ht="19.5" hidden="1" customHeight="1" x14ac:dyDescent="0.25">
      <c r="A59" s="141">
        <v>56</v>
      </c>
      <c r="B59" s="215">
        <v>142</v>
      </c>
      <c r="C59" s="149" t="s">
        <v>118</v>
      </c>
      <c r="D59" s="149" t="s">
        <v>545</v>
      </c>
      <c r="E59" s="216" t="s">
        <v>544</v>
      </c>
      <c r="F59" s="212">
        <v>15000</v>
      </c>
      <c r="G59" s="224" t="s">
        <v>134</v>
      </c>
      <c r="H59" s="147" t="s">
        <v>525</v>
      </c>
      <c r="L59" s="200" t="s">
        <v>134</v>
      </c>
      <c r="M59" s="201" t="s">
        <v>501</v>
      </c>
      <c r="N59" s="197" t="s">
        <v>234</v>
      </c>
      <c r="O59" s="197" t="s">
        <v>287</v>
      </c>
      <c r="P59" s="197" t="s">
        <v>288</v>
      </c>
      <c r="Q59" s="197" t="s">
        <v>237</v>
      </c>
      <c r="R59" s="197">
        <v>3419</v>
      </c>
      <c r="S59" s="197">
        <v>5222</v>
      </c>
      <c r="T59" s="197">
        <v>480</v>
      </c>
      <c r="U59" s="197">
        <v>80</v>
      </c>
      <c r="V59" s="197" t="s">
        <v>238</v>
      </c>
      <c r="W59" s="217"/>
      <c r="Y59" s="218"/>
      <c r="Z59" s="214"/>
      <c r="AA59" s="197" t="s">
        <v>179</v>
      </c>
      <c r="AD59" s="197" t="s">
        <v>283</v>
      </c>
      <c r="AE59" s="197" t="s">
        <v>284</v>
      </c>
      <c r="AF59" s="199" t="s">
        <v>285</v>
      </c>
    </row>
    <row r="60" spans="1:32" s="9" customFormat="1" ht="19.5" hidden="1" customHeight="1" x14ac:dyDescent="0.25">
      <c r="A60" s="141">
        <v>57</v>
      </c>
      <c r="B60" s="215">
        <v>142</v>
      </c>
      <c r="C60" s="149" t="s">
        <v>118</v>
      </c>
      <c r="D60" s="149" t="s">
        <v>120</v>
      </c>
      <c r="E60" s="216" t="s">
        <v>546</v>
      </c>
      <c r="F60" s="212">
        <v>15000</v>
      </c>
      <c r="G60" s="224" t="s">
        <v>121</v>
      </c>
      <c r="H60" s="147" t="s">
        <v>516</v>
      </c>
      <c r="L60" s="200" t="s">
        <v>121</v>
      </c>
      <c r="M60" s="201" t="s">
        <v>501</v>
      </c>
      <c r="N60" s="197" t="s">
        <v>234</v>
      </c>
      <c r="O60" s="197" t="s">
        <v>287</v>
      </c>
      <c r="P60" s="197" t="s">
        <v>288</v>
      </c>
      <c r="Q60" s="197" t="s">
        <v>237</v>
      </c>
      <c r="R60" s="197">
        <v>3419</v>
      </c>
      <c r="S60" s="197">
        <v>5222</v>
      </c>
      <c r="T60" s="197">
        <v>480</v>
      </c>
      <c r="U60" s="197">
        <v>80</v>
      </c>
      <c r="V60" s="197" t="s">
        <v>238</v>
      </c>
      <c r="W60" s="217"/>
      <c r="Y60" s="218"/>
      <c r="Z60" s="214"/>
      <c r="AA60" s="197" t="s">
        <v>179</v>
      </c>
      <c r="AD60" s="197" t="s">
        <v>283</v>
      </c>
      <c r="AE60" s="197" t="s">
        <v>284</v>
      </c>
      <c r="AF60" s="199" t="s">
        <v>285</v>
      </c>
    </row>
    <row r="61" spans="1:32" s="9" customFormat="1" ht="19.5" hidden="1" customHeight="1" x14ac:dyDescent="0.25">
      <c r="A61" s="141">
        <v>58</v>
      </c>
      <c r="B61" s="215">
        <v>142</v>
      </c>
      <c r="C61" s="149" t="s">
        <v>118</v>
      </c>
      <c r="D61" s="149" t="s">
        <v>120</v>
      </c>
      <c r="E61" s="216" t="s">
        <v>547</v>
      </c>
      <c r="F61" s="212">
        <v>15000</v>
      </c>
      <c r="G61" s="224" t="s">
        <v>121</v>
      </c>
      <c r="H61" s="147" t="s">
        <v>518</v>
      </c>
      <c r="L61" s="200" t="s">
        <v>121</v>
      </c>
      <c r="M61" s="201" t="s">
        <v>501</v>
      </c>
      <c r="N61" s="197" t="s">
        <v>234</v>
      </c>
      <c r="O61" s="197" t="s">
        <v>287</v>
      </c>
      <c r="P61" s="197" t="s">
        <v>288</v>
      </c>
      <c r="Q61" s="197" t="s">
        <v>237</v>
      </c>
      <c r="R61" s="197">
        <v>3419</v>
      </c>
      <c r="S61" s="197">
        <v>5222</v>
      </c>
      <c r="T61" s="197">
        <v>480</v>
      </c>
      <c r="U61" s="197">
        <v>80</v>
      </c>
      <c r="V61" s="197" t="s">
        <v>238</v>
      </c>
      <c r="W61" s="217"/>
      <c r="Y61" s="218"/>
      <c r="Z61" s="214"/>
      <c r="AA61" s="197" t="s">
        <v>179</v>
      </c>
      <c r="AD61" s="197" t="s">
        <v>283</v>
      </c>
      <c r="AE61" s="197" t="s">
        <v>284</v>
      </c>
      <c r="AF61" s="199" t="s">
        <v>285</v>
      </c>
    </row>
    <row r="62" spans="1:32" s="9" customFormat="1" ht="19.5" hidden="1" customHeight="1" x14ac:dyDescent="0.25">
      <c r="A62" s="141">
        <v>59</v>
      </c>
      <c r="B62" s="210">
        <v>142</v>
      </c>
      <c r="C62" s="149" t="s">
        <v>118</v>
      </c>
      <c r="D62" s="155" t="s">
        <v>120</v>
      </c>
      <c r="E62" s="211" t="s">
        <v>548</v>
      </c>
      <c r="F62" s="212">
        <v>15000</v>
      </c>
      <c r="G62" s="224" t="s">
        <v>549</v>
      </c>
      <c r="H62" s="147" t="s">
        <v>541</v>
      </c>
      <c r="L62" s="200" t="s">
        <v>549</v>
      </c>
      <c r="M62" s="201" t="s">
        <v>501</v>
      </c>
      <c r="N62" s="197" t="s">
        <v>234</v>
      </c>
      <c r="O62" s="197" t="s">
        <v>287</v>
      </c>
      <c r="P62" s="197" t="s">
        <v>288</v>
      </c>
      <c r="Q62" s="197" t="s">
        <v>237</v>
      </c>
      <c r="R62" s="197">
        <v>3419</v>
      </c>
      <c r="S62" s="197">
        <v>5222</v>
      </c>
      <c r="T62" s="197">
        <v>480</v>
      </c>
      <c r="U62" s="197">
        <v>80</v>
      </c>
      <c r="V62" s="197" t="s">
        <v>238</v>
      </c>
      <c r="W62" s="207"/>
      <c r="Y62" s="213"/>
      <c r="Z62" s="214"/>
      <c r="AA62" s="197" t="s">
        <v>179</v>
      </c>
      <c r="AD62" s="197" t="s">
        <v>283</v>
      </c>
      <c r="AE62" s="197" t="s">
        <v>284</v>
      </c>
      <c r="AF62" s="199" t="s">
        <v>285</v>
      </c>
    </row>
    <row r="63" spans="1:32" s="9" customFormat="1" ht="19.5" hidden="1" customHeight="1" x14ac:dyDescent="0.25">
      <c r="A63" s="141">
        <v>60</v>
      </c>
      <c r="B63" s="210">
        <v>143</v>
      </c>
      <c r="C63" s="155" t="s">
        <v>122</v>
      </c>
      <c r="D63" s="155" t="s">
        <v>125</v>
      </c>
      <c r="E63" s="211" t="s">
        <v>550</v>
      </c>
      <c r="F63" s="212">
        <v>15000</v>
      </c>
      <c r="G63" s="224" t="s">
        <v>140</v>
      </c>
      <c r="H63" s="147" t="s">
        <v>521</v>
      </c>
      <c r="L63" s="200" t="s">
        <v>140</v>
      </c>
      <c r="M63" s="201" t="s">
        <v>501</v>
      </c>
      <c r="N63" s="197" t="s">
        <v>294</v>
      </c>
      <c r="O63" s="197" t="s">
        <v>295</v>
      </c>
      <c r="P63" s="197" t="s">
        <v>296</v>
      </c>
      <c r="Q63" s="197" t="s">
        <v>272</v>
      </c>
      <c r="R63" s="197">
        <v>3419</v>
      </c>
      <c r="S63" s="197">
        <v>5222</v>
      </c>
      <c r="T63" s="197">
        <v>480</v>
      </c>
      <c r="U63" s="197">
        <v>80</v>
      </c>
      <c r="V63" s="197" t="s">
        <v>238</v>
      </c>
      <c r="W63" s="207"/>
      <c r="Y63" s="225"/>
      <c r="Z63" s="214"/>
      <c r="AA63" s="197" t="s">
        <v>180</v>
      </c>
      <c r="AD63" s="197" t="s">
        <v>289</v>
      </c>
      <c r="AE63" s="197" t="s">
        <v>290</v>
      </c>
      <c r="AF63" s="199" t="s">
        <v>291</v>
      </c>
    </row>
    <row r="64" spans="1:32" s="9" customFormat="1" ht="19.5" hidden="1" customHeight="1" x14ac:dyDescent="0.25">
      <c r="A64" s="141">
        <v>61</v>
      </c>
      <c r="B64" s="215">
        <v>143</v>
      </c>
      <c r="C64" s="149" t="s">
        <v>122</v>
      </c>
      <c r="D64" s="149" t="s">
        <v>212</v>
      </c>
      <c r="E64" s="216" t="s">
        <v>551</v>
      </c>
      <c r="F64" s="212">
        <v>15000</v>
      </c>
      <c r="G64" s="224" t="s">
        <v>140</v>
      </c>
      <c r="H64" s="147" t="s">
        <v>521</v>
      </c>
      <c r="L64" s="200" t="s">
        <v>140</v>
      </c>
      <c r="M64" s="201" t="s">
        <v>501</v>
      </c>
      <c r="N64" s="197" t="s">
        <v>294</v>
      </c>
      <c r="O64" s="197" t="s">
        <v>295</v>
      </c>
      <c r="P64" s="197" t="s">
        <v>296</v>
      </c>
      <c r="Q64" s="197" t="s">
        <v>272</v>
      </c>
      <c r="R64" s="197">
        <v>3419</v>
      </c>
      <c r="S64" s="197">
        <v>5222</v>
      </c>
      <c r="T64" s="197">
        <v>480</v>
      </c>
      <c r="U64" s="197">
        <v>80</v>
      </c>
      <c r="V64" s="197" t="s">
        <v>238</v>
      </c>
      <c r="W64" s="217"/>
      <c r="Y64" s="218"/>
      <c r="Z64" s="214"/>
      <c r="AA64" s="197" t="s">
        <v>180</v>
      </c>
      <c r="AD64" s="197" t="s">
        <v>289</v>
      </c>
      <c r="AE64" s="197" t="s">
        <v>290</v>
      </c>
      <c r="AF64" s="199" t="s">
        <v>291</v>
      </c>
    </row>
    <row r="65" spans="1:32" s="5" customFormat="1" ht="18.75" hidden="1" customHeight="1" x14ac:dyDescent="0.25">
      <c r="A65" s="141">
        <v>62</v>
      </c>
      <c r="B65" s="215">
        <v>143</v>
      </c>
      <c r="C65" s="149" t="s">
        <v>122</v>
      </c>
      <c r="D65" s="149" t="s">
        <v>211</v>
      </c>
      <c r="E65" s="216" t="s">
        <v>552</v>
      </c>
      <c r="F65" s="212">
        <v>15000</v>
      </c>
      <c r="G65" s="224" t="s">
        <v>140</v>
      </c>
      <c r="H65" s="147" t="s">
        <v>525</v>
      </c>
      <c r="L65" s="200" t="s">
        <v>140</v>
      </c>
      <c r="M65" s="201" t="s">
        <v>501</v>
      </c>
      <c r="N65" s="197" t="s">
        <v>294</v>
      </c>
      <c r="O65" s="197" t="s">
        <v>295</v>
      </c>
      <c r="P65" s="197" t="s">
        <v>296</v>
      </c>
      <c r="Q65" s="197" t="s">
        <v>272</v>
      </c>
      <c r="R65" s="197">
        <v>3419</v>
      </c>
      <c r="S65" s="197">
        <v>5222</v>
      </c>
      <c r="T65" s="197">
        <v>480</v>
      </c>
      <c r="U65" s="197">
        <v>80</v>
      </c>
      <c r="V65" s="197" t="s">
        <v>238</v>
      </c>
      <c r="W65" s="217"/>
      <c r="Y65" s="223"/>
      <c r="Z65" s="214"/>
      <c r="AA65" s="197" t="s">
        <v>180</v>
      </c>
      <c r="AD65" s="197" t="s">
        <v>289</v>
      </c>
      <c r="AE65" s="197" t="s">
        <v>290</v>
      </c>
      <c r="AF65" s="199" t="s">
        <v>291</v>
      </c>
    </row>
    <row r="66" spans="1:32" s="5" customFormat="1" ht="18.75" hidden="1" customHeight="1" x14ac:dyDescent="0.25">
      <c r="A66" s="141">
        <v>63</v>
      </c>
      <c r="B66" s="215">
        <v>143</v>
      </c>
      <c r="C66" s="149" t="s">
        <v>122</v>
      </c>
      <c r="D66" s="149" t="s">
        <v>554</v>
      </c>
      <c r="E66" s="216" t="s">
        <v>553</v>
      </c>
      <c r="F66" s="212">
        <v>15000</v>
      </c>
      <c r="G66" s="224" t="s">
        <v>124</v>
      </c>
      <c r="H66" s="147" t="s">
        <v>518</v>
      </c>
      <c r="L66" s="200" t="s">
        <v>124</v>
      </c>
      <c r="M66" s="201" t="s">
        <v>501</v>
      </c>
      <c r="N66" s="197" t="s">
        <v>294</v>
      </c>
      <c r="O66" s="197" t="s">
        <v>295</v>
      </c>
      <c r="P66" s="197" t="s">
        <v>296</v>
      </c>
      <c r="Q66" s="197" t="s">
        <v>272</v>
      </c>
      <c r="R66" s="197">
        <v>3419</v>
      </c>
      <c r="S66" s="197">
        <v>5222</v>
      </c>
      <c r="T66" s="197">
        <v>480</v>
      </c>
      <c r="U66" s="197">
        <v>80</v>
      </c>
      <c r="V66" s="197" t="s">
        <v>238</v>
      </c>
      <c r="W66" s="217"/>
      <c r="Y66" s="223"/>
      <c r="Z66" s="214"/>
      <c r="AA66" s="197" t="s">
        <v>180</v>
      </c>
      <c r="AD66" s="197" t="s">
        <v>289</v>
      </c>
      <c r="AE66" s="197" t="s">
        <v>290</v>
      </c>
      <c r="AF66" s="199" t="s">
        <v>291</v>
      </c>
    </row>
    <row r="67" spans="1:32" s="5" customFormat="1" ht="18.75" hidden="1" customHeight="1" x14ac:dyDescent="0.25">
      <c r="A67" s="141">
        <v>64</v>
      </c>
      <c r="B67" s="215">
        <v>143</v>
      </c>
      <c r="C67" s="149" t="s">
        <v>122</v>
      </c>
      <c r="D67" s="149" t="s">
        <v>556</v>
      </c>
      <c r="E67" s="216" t="s">
        <v>555</v>
      </c>
      <c r="F67" s="212">
        <v>15000</v>
      </c>
      <c r="G67" s="224" t="s">
        <v>124</v>
      </c>
      <c r="H67" s="147" t="s">
        <v>516</v>
      </c>
      <c r="L67" s="200" t="s">
        <v>124</v>
      </c>
      <c r="M67" s="201" t="s">
        <v>501</v>
      </c>
      <c r="N67" s="197" t="s">
        <v>294</v>
      </c>
      <c r="O67" s="197" t="s">
        <v>295</v>
      </c>
      <c r="P67" s="197" t="s">
        <v>296</v>
      </c>
      <c r="Q67" s="197" t="s">
        <v>272</v>
      </c>
      <c r="R67" s="197">
        <v>3419</v>
      </c>
      <c r="S67" s="197">
        <v>5222</v>
      </c>
      <c r="T67" s="197">
        <v>480</v>
      </c>
      <c r="U67" s="197">
        <v>80</v>
      </c>
      <c r="V67" s="197" t="s">
        <v>238</v>
      </c>
      <c r="W67" s="217"/>
      <c r="Y67" s="223"/>
      <c r="Z67" s="214"/>
      <c r="AA67" s="197" t="s">
        <v>180</v>
      </c>
      <c r="AD67" s="197" t="s">
        <v>289</v>
      </c>
      <c r="AE67" s="197" t="s">
        <v>290</v>
      </c>
      <c r="AF67" s="199" t="s">
        <v>291</v>
      </c>
    </row>
    <row r="68" spans="1:32" s="5" customFormat="1" ht="18.75" hidden="1" customHeight="1" x14ac:dyDescent="0.25">
      <c r="A68" s="141">
        <v>65</v>
      </c>
      <c r="B68" s="215">
        <v>172</v>
      </c>
      <c r="C68" s="149" t="s">
        <v>557</v>
      </c>
      <c r="D68" s="149" t="s">
        <v>559</v>
      </c>
      <c r="E68" s="216" t="s">
        <v>558</v>
      </c>
      <c r="F68" s="212">
        <v>15000</v>
      </c>
      <c r="G68" s="224" t="s">
        <v>213</v>
      </c>
      <c r="H68" s="147" t="s">
        <v>525</v>
      </c>
      <c r="L68" s="200" t="s">
        <v>213</v>
      </c>
      <c r="M68" s="201" t="s">
        <v>501</v>
      </c>
      <c r="N68" s="197" t="s">
        <v>294</v>
      </c>
      <c r="O68" s="197" t="s">
        <v>560</v>
      </c>
      <c r="P68" s="197" t="s">
        <v>561</v>
      </c>
      <c r="Q68" s="197" t="s">
        <v>272</v>
      </c>
      <c r="R68" s="197">
        <v>3419</v>
      </c>
      <c r="S68" s="197">
        <v>5222</v>
      </c>
      <c r="T68" s="197">
        <v>480</v>
      </c>
      <c r="U68" s="197">
        <v>80</v>
      </c>
      <c r="V68" s="197" t="s">
        <v>238</v>
      </c>
      <c r="W68" s="217"/>
      <c r="Y68" s="223"/>
      <c r="Z68" s="214"/>
      <c r="AA68" s="197" t="s">
        <v>352</v>
      </c>
      <c r="AD68" s="197" t="s">
        <v>346</v>
      </c>
      <c r="AE68" s="197" t="s">
        <v>347</v>
      </c>
      <c r="AF68" s="199">
        <v>22281185</v>
      </c>
    </row>
    <row r="69" spans="1:32" s="5" customFormat="1" ht="18.75" hidden="1" customHeight="1" x14ac:dyDescent="0.25">
      <c r="A69" s="141">
        <v>66</v>
      </c>
      <c r="B69" s="215">
        <v>186</v>
      </c>
      <c r="C69" s="149" t="s">
        <v>129</v>
      </c>
      <c r="D69" s="149" t="s">
        <v>130</v>
      </c>
      <c r="E69" s="216" t="s">
        <v>562</v>
      </c>
      <c r="F69" s="212">
        <v>15000</v>
      </c>
      <c r="G69" s="224" t="s">
        <v>96</v>
      </c>
      <c r="H69" s="147" t="s">
        <v>518</v>
      </c>
      <c r="L69" s="200" t="s">
        <v>96</v>
      </c>
      <c r="M69" s="201" t="s">
        <v>501</v>
      </c>
      <c r="N69" s="197" t="s">
        <v>294</v>
      </c>
      <c r="O69" s="197" t="s">
        <v>566</v>
      </c>
      <c r="P69" s="197" t="s">
        <v>567</v>
      </c>
      <c r="Q69" s="197" t="s">
        <v>237</v>
      </c>
      <c r="R69" s="197">
        <v>3419</v>
      </c>
      <c r="S69" s="197">
        <v>5222</v>
      </c>
      <c r="T69" s="197">
        <v>480</v>
      </c>
      <c r="U69" s="197">
        <v>80</v>
      </c>
      <c r="V69" s="197" t="s">
        <v>238</v>
      </c>
      <c r="W69" s="217"/>
      <c r="Y69" s="223"/>
      <c r="Z69" s="214"/>
      <c r="AA69" s="197" t="s">
        <v>214</v>
      </c>
      <c r="AD69" s="197" t="s">
        <v>563</v>
      </c>
      <c r="AE69" s="197" t="s">
        <v>564</v>
      </c>
      <c r="AF69" s="199" t="s">
        <v>565</v>
      </c>
    </row>
    <row r="70" spans="1:32" s="5" customFormat="1" ht="18.75" hidden="1" customHeight="1" x14ac:dyDescent="0.25">
      <c r="A70" s="141">
        <v>67</v>
      </c>
      <c r="B70" s="215">
        <v>186</v>
      </c>
      <c r="C70" s="149" t="s">
        <v>129</v>
      </c>
      <c r="D70" s="149" t="s">
        <v>568</v>
      </c>
      <c r="E70" s="216" t="s">
        <v>562</v>
      </c>
      <c r="F70" s="212">
        <v>15000</v>
      </c>
      <c r="G70" s="224" t="s">
        <v>96</v>
      </c>
      <c r="H70" s="147" t="s">
        <v>518</v>
      </c>
      <c r="L70" s="200" t="s">
        <v>96</v>
      </c>
      <c r="M70" s="201" t="s">
        <v>501</v>
      </c>
      <c r="N70" s="197" t="s">
        <v>294</v>
      </c>
      <c r="O70" s="197" t="s">
        <v>566</v>
      </c>
      <c r="P70" s="197" t="s">
        <v>567</v>
      </c>
      <c r="Q70" s="197" t="s">
        <v>237</v>
      </c>
      <c r="R70" s="197">
        <v>3419</v>
      </c>
      <c r="S70" s="197">
        <v>5222</v>
      </c>
      <c r="T70" s="197">
        <v>480</v>
      </c>
      <c r="U70" s="197">
        <v>80</v>
      </c>
      <c r="V70" s="197" t="s">
        <v>238</v>
      </c>
      <c r="W70" s="217"/>
      <c r="Y70" s="223"/>
      <c r="Z70" s="214"/>
      <c r="AA70" s="197" t="s">
        <v>214</v>
      </c>
      <c r="AD70" s="197" t="s">
        <v>563</v>
      </c>
      <c r="AE70" s="197" t="s">
        <v>564</v>
      </c>
      <c r="AF70" s="199" t="s">
        <v>565</v>
      </c>
    </row>
    <row r="71" spans="1:32" s="5" customFormat="1" ht="18.75" hidden="1" customHeight="1" x14ac:dyDescent="0.25">
      <c r="A71" s="141">
        <v>68</v>
      </c>
      <c r="B71" s="215">
        <v>198</v>
      </c>
      <c r="C71" s="149" t="s">
        <v>133</v>
      </c>
      <c r="D71" s="149" t="s">
        <v>217</v>
      </c>
      <c r="E71" s="216" t="s">
        <v>569</v>
      </c>
      <c r="F71" s="212">
        <v>7000</v>
      </c>
      <c r="G71" s="224" t="s">
        <v>99</v>
      </c>
      <c r="H71" s="147" t="s">
        <v>525</v>
      </c>
      <c r="L71" s="200" t="s">
        <v>99</v>
      </c>
      <c r="M71" s="201" t="s">
        <v>524</v>
      </c>
      <c r="N71" s="197" t="s">
        <v>294</v>
      </c>
      <c r="O71" s="197" t="s">
        <v>573</v>
      </c>
      <c r="P71" s="197" t="s">
        <v>574</v>
      </c>
      <c r="Q71" s="197" t="s">
        <v>237</v>
      </c>
      <c r="R71" s="197">
        <v>3419</v>
      </c>
      <c r="S71" s="197">
        <v>5222</v>
      </c>
      <c r="T71" s="197">
        <v>480</v>
      </c>
      <c r="U71" s="197">
        <v>80</v>
      </c>
      <c r="V71" s="197" t="s">
        <v>238</v>
      </c>
      <c r="W71" s="217"/>
      <c r="Y71" s="218"/>
      <c r="Z71" s="214"/>
      <c r="AA71" s="197" t="s">
        <v>215</v>
      </c>
      <c r="AD71" s="197" t="s">
        <v>570</v>
      </c>
      <c r="AE71" s="197" t="s">
        <v>571</v>
      </c>
      <c r="AF71" s="199" t="s">
        <v>572</v>
      </c>
    </row>
    <row r="72" spans="1:32" s="5" customFormat="1" ht="18.75" hidden="1" customHeight="1" x14ac:dyDescent="0.25">
      <c r="A72" s="141">
        <v>69</v>
      </c>
      <c r="B72" s="215">
        <v>198</v>
      </c>
      <c r="C72" s="149" t="s">
        <v>133</v>
      </c>
      <c r="D72" s="149" t="s">
        <v>217</v>
      </c>
      <c r="E72" s="216" t="s">
        <v>216</v>
      </c>
      <c r="F72" s="212">
        <v>7000</v>
      </c>
      <c r="G72" s="224" t="s">
        <v>99</v>
      </c>
      <c r="H72" s="147" t="s">
        <v>239</v>
      </c>
      <c r="L72" s="200" t="s">
        <v>99</v>
      </c>
      <c r="M72" s="201" t="s">
        <v>524</v>
      </c>
      <c r="N72" s="197" t="s">
        <v>294</v>
      </c>
      <c r="O72" s="197" t="s">
        <v>573</v>
      </c>
      <c r="P72" s="197" t="s">
        <v>574</v>
      </c>
      <c r="Q72" s="197" t="s">
        <v>237</v>
      </c>
      <c r="R72" s="197">
        <v>3419</v>
      </c>
      <c r="S72" s="197">
        <v>5222</v>
      </c>
      <c r="T72" s="197">
        <v>480</v>
      </c>
      <c r="U72" s="197">
        <v>80</v>
      </c>
      <c r="V72" s="197" t="s">
        <v>238</v>
      </c>
      <c r="W72" s="217"/>
      <c r="Y72" s="218"/>
      <c r="Z72" s="214"/>
      <c r="AA72" s="197" t="s">
        <v>215</v>
      </c>
      <c r="AD72" s="197" t="s">
        <v>570</v>
      </c>
      <c r="AE72" s="197" t="s">
        <v>571</v>
      </c>
      <c r="AF72" s="199" t="s">
        <v>572</v>
      </c>
    </row>
    <row r="73" spans="1:32" s="5" customFormat="1" ht="18.75" hidden="1" customHeight="1" x14ac:dyDescent="0.25">
      <c r="A73" s="141">
        <v>70</v>
      </c>
      <c r="B73" s="215">
        <v>198</v>
      </c>
      <c r="C73" s="149" t="s">
        <v>133</v>
      </c>
      <c r="D73" s="149" t="s">
        <v>576</v>
      </c>
      <c r="E73" s="216" t="s">
        <v>575</v>
      </c>
      <c r="F73" s="226">
        <v>3000</v>
      </c>
      <c r="G73" s="224" t="s">
        <v>577</v>
      </c>
      <c r="H73" s="147" t="s">
        <v>518</v>
      </c>
      <c r="L73" s="200" t="s">
        <v>577</v>
      </c>
      <c r="M73" s="201" t="s">
        <v>578</v>
      </c>
      <c r="N73" s="197" t="s">
        <v>294</v>
      </c>
      <c r="O73" s="197" t="s">
        <v>573</v>
      </c>
      <c r="P73" s="197" t="s">
        <v>574</v>
      </c>
      <c r="Q73" s="197" t="s">
        <v>237</v>
      </c>
      <c r="R73" s="197">
        <v>3419</v>
      </c>
      <c r="S73" s="197">
        <v>5222</v>
      </c>
      <c r="T73" s="197">
        <v>480</v>
      </c>
      <c r="U73" s="197">
        <v>80</v>
      </c>
      <c r="V73" s="197" t="s">
        <v>238</v>
      </c>
      <c r="W73" s="217"/>
      <c r="Y73" s="218"/>
      <c r="Z73" s="214"/>
      <c r="AA73" s="197" t="s">
        <v>215</v>
      </c>
      <c r="AD73" s="197" t="s">
        <v>570</v>
      </c>
      <c r="AE73" s="197" t="s">
        <v>571</v>
      </c>
      <c r="AF73" s="199" t="s">
        <v>572</v>
      </c>
    </row>
    <row r="74" spans="1:32" s="5" customFormat="1" ht="18.75" hidden="1" customHeight="1" x14ac:dyDescent="0.25">
      <c r="A74" s="141">
        <v>71</v>
      </c>
      <c r="B74" s="227">
        <v>198</v>
      </c>
      <c r="C74" s="156" t="s">
        <v>133</v>
      </c>
      <c r="D74" s="156" t="s">
        <v>580</v>
      </c>
      <c r="E74" s="228" t="s">
        <v>579</v>
      </c>
      <c r="F74" s="229">
        <v>12000</v>
      </c>
      <c r="G74" s="224" t="s">
        <v>99</v>
      </c>
      <c r="H74" s="147" t="s">
        <v>525</v>
      </c>
      <c r="L74" s="200" t="s">
        <v>99</v>
      </c>
      <c r="M74" s="201" t="s">
        <v>581</v>
      </c>
      <c r="N74" s="197" t="s">
        <v>294</v>
      </c>
      <c r="O74" s="197" t="s">
        <v>573</v>
      </c>
      <c r="P74" s="197" t="s">
        <v>574</v>
      </c>
      <c r="Q74" s="197" t="s">
        <v>237</v>
      </c>
      <c r="R74" s="197">
        <v>3419</v>
      </c>
      <c r="S74" s="197">
        <v>5222</v>
      </c>
      <c r="T74" s="197">
        <v>480</v>
      </c>
      <c r="U74" s="197">
        <v>80</v>
      </c>
      <c r="V74" s="197" t="s">
        <v>238</v>
      </c>
      <c r="W74" s="230"/>
      <c r="Y74" s="231"/>
      <c r="Z74" s="232"/>
      <c r="AA74" s="233" t="s">
        <v>215</v>
      </c>
      <c r="AD74" s="197" t="s">
        <v>570</v>
      </c>
      <c r="AE74" s="197" t="s">
        <v>571</v>
      </c>
      <c r="AF74" s="199" t="s">
        <v>572</v>
      </c>
    </row>
    <row r="75" spans="1:32" s="5" customFormat="1" ht="18.75" hidden="1" customHeight="1" x14ac:dyDescent="0.25">
      <c r="A75" s="141">
        <v>72</v>
      </c>
      <c r="B75" s="215">
        <v>234</v>
      </c>
      <c r="C75" s="149" t="s">
        <v>582</v>
      </c>
      <c r="D75" s="149" t="s">
        <v>584</v>
      </c>
      <c r="E75" s="216" t="s">
        <v>583</v>
      </c>
      <c r="F75" s="226">
        <v>10000</v>
      </c>
      <c r="G75" s="224" t="s">
        <v>543</v>
      </c>
      <c r="H75" s="147" t="s">
        <v>521</v>
      </c>
      <c r="L75" s="200" t="s">
        <v>543</v>
      </c>
      <c r="M75" s="201" t="s">
        <v>587</v>
      </c>
      <c r="N75" s="197" t="s">
        <v>234</v>
      </c>
      <c r="O75" s="197" t="s">
        <v>588</v>
      </c>
      <c r="P75" s="197" t="s">
        <v>589</v>
      </c>
      <c r="Q75" s="197" t="s">
        <v>335</v>
      </c>
      <c r="R75" s="197">
        <v>3311</v>
      </c>
      <c r="S75" s="197">
        <v>5222</v>
      </c>
      <c r="T75" s="197">
        <v>480</v>
      </c>
      <c r="U75" s="197">
        <v>80</v>
      </c>
      <c r="V75" s="197" t="s">
        <v>388</v>
      </c>
      <c r="W75" s="217"/>
      <c r="Y75" s="218"/>
      <c r="Z75" s="214"/>
      <c r="AA75" s="197" t="s">
        <v>590</v>
      </c>
      <c r="AD75" s="197" t="s">
        <v>585</v>
      </c>
      <c r="AE75" s="197" t="s">
        <v>586</v>
      </c>
      <c r="AF75" s="199">
        <v>26670933</v>
      </c>
    </row>
    <row r="76" spans="1:32" s="5" customFormat="1" ht="18.75" hidden="1" customHeight="1" x14ac:dyDescent="0.25">
      <c r="A76" s="141">
        <v>73</v>
      </c>
      <c r="B76" s="210">
        <v>239</v>
      </c>
      <c r="C76" s="155" t="s">
        <v>136</v>
      </c>
      <c r="D76" s="155" t="s">
        <v>592</v>
      </c>
      <c r="E76" s="211" t="s">
        <v>591</v>
      </c>
      <c r="F76" s="226">
        <v>10000</v>
      </c>
      <c r="G76" s="224" t="s">
        <v>121</v>
      </c>
      <c r="H76" s="147" t="s">
        <v>525</v>
      </c>
      <c r="L76" s="200" t="s">
        <v>121</v>
      </c>
      <c r="M76" s="201" t="s">
        <v>587</v>
      </c>
      <c r="N76" s="197" t="s">
        <v>234</v>
      </c>
      <c r="O76" s="197" t="s">
        <v>402</v>
      </c>
      <c r="P76" s="197" t="s">
        <v>403</v>
      </c>
      <c r="Q76" s="197" t="s">
        <v>335</v>
      </c>
      <c r="R76" s="197">
        <v>3311</v>
      </c>
      <c r="S76" s="197">
        <v>5222</v>
      </c>
      <c r="T76" s="197">
        <v>680</v>
      </c>
      <c r="U76" s="197">
        <v>80</v>
      </c>
      <c r="V76" s="197" t="s">
        <v>388</v>
      </c>
      <c r="W76" s="207"/>
      <c r="Y76" s="213"/>
      <c r="Z76" s="214"/>
      <c r="AA76" s="197" t="s">
        <v>187</v>
      </c>
      <c r="AD76" s="197" t="s">
        <v>398</v>
      </c>
      <c r="AE76" s="197" t="s">
        <v>399</v>
      </c>
      <c r="AF76" s="199" t="s">
        <v>400</v>
      </c>
    </row>
    <row r="77" spans="1:32" s="5" customFormat="1" ht="18.75" hidden="1" customHeight="1" x14ac:dyDescent="0.25">
      <c r="A77" s="141">
        <v>74</v>
      </c>
      <c r="B77" s="219">
        <v>239</v>
      </c>
      <c r="C77" s="154" t="s">
        <v>136</v>
      </c>
      <c r="D77" s="203" t="s">
        <v>594</v>
      </c>
      <c r="E77" s="220" t="s">
        <v>593</v>
      </c>
      <c r="F77" s="226">
        <v>10000</v>
      </c>
      <c r="G77" s="224" t="s">
        <v>106</v>
      </c>
      <c r="H77" s="147" t="s">
        <v>525</v>
      </c>
      <c r="L77" s="200" t="s">
        <v>106</v>
      </c>
      <c r="M77" s="201" t="s">
        <v>587</v>
      </c>
      <c r="N77" s="197" t="s">
        <v>234</v>
      </c>
      <c r="O77" s="197" t="s">
        <v>402</v>
      </c>
      <c r="P77" s="197" t="s">
        <v>403</v>
      </c>
      <c r="Q77" s="197" t="s">
        <v>335</v>
      </c>
      <c r="R77" s="197">
        <v>3311</v>
      </c>
      <c r="S77" s="197">
        <v>5222</v>
      </c>
      <c r="T77" s="197">
        <v>680</v>
      </c>
      <c r="U77" s="197">
        <v>80</v>
      </c>
      <c r="V77" s="197" t="s">
        <v>388</v>
      </c>
      <c r="W77" s="221"/>
      <c r="Y77" s="222"/>
      <c r="Z77" s="214"/>
      <c r="AA77" s="197" t="s">
        <v>187</v>
      </c>
      <c r="AD77" s="197" t="s">
        <v>398</v>
      </c>
      <c r="AE77" s="197" t="s">
        <v>399</v>
      </c>
      <c r="AF77" s="199" t="s">
        <v>400</v>
      </c>
    </row>
    <row r="78" spans="1:32" s="5" customFormat="1" ht="18.75" hidden="1" customHeight="1" x14ac:dyDescent="0.25">
      <c r="A78" s="141">
        <v>75</v>
      </c>
      <c r="B78" s="215">
        <v>409</v>
      </c>
      <c r="C78" s="149" t="s">
        <v>191</v>
      </c>
      <c r="D78" s="149" t="s">
        <v>139</v>
      </c>
      <c r="E78" s="216" t="s">
        <v>595</v>
      </c>
      <c r="F78" s="226">
        <v>10000</v>
      </c>
      <c r="G78" s="224" t="s">
        <v>596</v>
      </c>
      <c r="H78" s="147" t="s">
        <v>239</v>
      </c>
      <c r="L78" s="200" t="s">
        <v>596</v>
      </c>
      <c r="M78" s="201" t="s">
        <v>587</v>
      </c>
      <c r="N78" s="197" t="s">
        <v>430</v>
      </c>
      <c r="O78" s="197" t="s">
        <v>431</v>
      </c>
      <c r="P78" s="197" t="s">
        <v>432</v>
      </c>
      <c r="Q78" s="197" t="s">
        <v>335</v>
      </c>
      <c r="R78" s="197">
        <v>3421</v>
      </c>
      <c r="S78" s="197">
        <v>5222</v>
      </c>
      <c r="T78" s="197">
        <v>480</v>
      </c>
      <c r="U78" s="197">
        <v>80</v>
      </c>
      <c r="V78" s="197" t="s">
        <v>388</v>
      </c>
      <c r="W78" s="217"/>
      <c r="Y78" s="218"/>
      <c r="Z78" s="214"/>
      <c r="AA78" s="197" t="s">
        <v>192</v>
      </c>
      <c r="AD78" s="197" t="s">
        <v>427</v>
      </c>
      <c r="AE78" s="197" t="s">
        <v>428</v>
      </c>
      <c r="AF78" s="199">
        <v>21753067</v>
      </c>
    </row>
    <row r="79" spans="1:32" s="5" customFormat="1" ht="18.75" hidden="1" customHeight="1" x14ac:dyDescent="0.25">
      <c r="A79" s="141">
        <v>76</v>
      </c>
      <c r="B79" s="215">
        <v>409</v>
      </c>
      <c r="C79" s="149" t="s">
        <v>191</v>
      </c>
      <c r="D79" s="149" t="s">
        <v>598</v>
      </c>
      <c r="E79" s="220" t="s">
        <v>597</v>
      </c>
      <c r="F79" s="226">
        <v>10000</v>
      </c>
      <c r="G79" s="224" t="s">
        <v>208</v>
      </c>
      <c r="H79" s="147" t="s">
        <v>525</v>
      </c>
      <c r="L79" s="200" t="s">
        <v>208</v>
      </c>
      <c r="M79" s="201" t="s">
        <v>587</v>
      </c>
      <c r="N79" s="197" t="s">
        <v>430</v>
      </c>
      <c r="O79" s="197" t="s">
        <v>431</v>
      </c>
      <c r="P79" s="197" t="s">
        <v>432</v>
      </c>
      <c r="Q79" s="197" t="s">
        <v>335</v>
      </c>
      <c r="R79" s="197">
        <v>3421</v>
      </c>
      <c r="S79" s="197">
        <v>5222</v>
      </c>
      <c r="T79" s="197">
        <v>480</v>
      </c>
      <c r="U79" s="197">
        <v>80</v>
      </c>
      <c r="V79" s="197" t="s">
        <v>388</v>
      </c>
      <c r="W79" s="217"/>
      <c r="Y79" s="218"/>
      <c r="Z79" s="214"/>
      <c r="AA79" s="197" t="s">
        <v>192</v>
      </c>
      <c r="AD79" s="197" t="s">
        <v>427</v>
      </c>
      <c r="AE79" s="197" t="s">
        <v>428</v>
      </c>
      <c r="AF79" s="199">
        <v>21753067</v>
      </c>
    </row>
    <row r="80" spans="1:32" s="5" customFormat="1" ht="18.75" hidden="1" customHeight="1" x14ac:dyDescent="0.25">
      <c r="A80" s="141">
        <v>77</v>
      </c>
      <c r="B80" s="215">
        <v>409</v>
      </c>
      <c r="C80" s="149" t="s">
        <v>191</v>
      </c>
      <c r="D80" s="149" t="s">
        <v>218</v>
      </c>
      <c r="E80" s="220" t="s">
        <v>599</v>
      </c>
      <c r="F80" s="226">
        <v>10000</v>
      </c>
      <c r="G80" s="224" t="s">
        <v>208</v>
      </c>
      <c r="H80" s="147" t="s">
        <v>518</v>
      </c>
      <c r="L80" s="200" t="s">
        <v>208</v>
      </c>
      <c r="M80" s="201" t="s">
        <v>587</v>
      </c>
      <c r="N80" s="197" t="s">
        <v>430</v>
      </c>
      <c r="O80" s="197" t="s">
        <v>431</v>
      </c>
      <c r="P80" s="197" t="s">
        <v>432</v>
      </c>
      <c r="Q80" s="197" t="s">
        <v>335</v>
      </c>
      <c r="R80" s="197">
        <v>3421</v>
      </c>
      <c r="S80" s="197">
        <v>5222</v>
      </c>
      <c r="T80" s="197">
        <v>480</v>
      </c>
      <c r="U80" s="197">
        <v>80</v>
      </c>
      <c r="V80" s="197" t="s">
        <v>388</v>
      </c>
      <c r="W80" s="217"/>
      <c r="Y80" s="218"/>
      <c r="Z80" s="214"/>
      <c r="AA80" s="197" t="s">
        <v>192</v>
      </c>
      <c r="AD80" s="197" t="s">
        <v>427</v>
      </c>
      <c r="AE80" s="197" t="s">
        <v>428</v>
      </c>
      <c r="AF80" s="199">
        <v>21753067</v>
      </c>
    </row>
    <row r="81" spans="1:32" s="5" customFormat="1" ht="18.75" hidden="1" customHeight="1" x14ac:dyDescent="0.25">
      <c r="A81" s="141">
        <v>78</v>
      </c>
      <c r="B81" s="215">
        <v>409</v>
      </c>
      <c r="C81" s="149" t="s">
        <v>191</v>
      </c>
      <c r="D81" s="149" t="s">
        <v>219</v>
      </c>
      <c r="E81" s="220" t="s">
        <v>600</v>
      </c>
      <c r="F81" s="226">
        <v>10000</v>
      </c>
      <c r="G81" s="224" t="s">
        <v>98</v>
      </c>
      <c r="H81" s="147" t="s">
        <v>521</v>
      </c>
      <c r="L81" s="200" t="s">
        <v>98</v>
      </c>
      <c r="M81" s="201" t="s">
        <v>587</v>
      </c>
      <c r="N81" s="197" t="s">
        <v>430</v>
      </c>
      <c r="O81" s="197" t="s">
        <v>431</v>
      </c>
      <c r="P81" s="197" t="s">
        <v>432</v>
      </c>
      <c r="Q81" s="197" t="s">
        <v>335</v>
      </c>
      <c r="R81" s="197">
        <v>3421</v>
      </c>
      <c r="S81" s="197">
        <v>5222</v>
      </c>
      <c r="T81" s="197">
        <v>480</v>
      </c>
      <c r="U81" s="197">
        <v>80</v>
      </c>
      <c r="V81" s="197" t="s">
        <v>388</v>
      </c>
      <c r="W81" s="217"/>
      <c r="Y81" s="218"/>
      <c r="Z81" s="214"/>
      <c r="AA81" s="197" t="s">
        <v>192</v>
      </c>
      <c r="AD81" s="197" t="s">
        <v>427</v>
      </c>
      <c r="AE81" s="197" t="s">
        <v>428</v>
      </c>
      <c r="AF81" s="199">
        <v>21753067</v>
      </c>
    </row>
    <row r="82" spans="1:32" s="5" customFormat="1" ht="18.75" hidden="1" customHeight="1" x14ac:dyDescent="0.25">
      <c r="A82" s="141">
        <v>79</v>
      </c>
      <c r="B82" s="210">
        <v>419</v>
      </c>
      <c r="C82" s="155" t="s">
        <v>144</v>
      </c>
      <c r="D82" s="155" t="s">
        <v>602</v>
      </c>
      <c r="E82" s="211" t="s">
        <v>601</v>
      </c>
      <c r="F82" s="226">
        <v>10000</v>
      </c>
      <c r="G82" s="224" t="s">
        <v>124</v>
      </c>
      <c r="H82" s="147" t="s">
        <v>518</v>
      </c>
      <c r="L82" s="200" t="s">
        <v>124</v>
      </c>
      <c r="M82" s="201" t="s">
        <v>587</v>
      </c>
      <c r="N82" s="197" t="s">
        <v>294</v>
      </c>
      <c r="O82" s="197" t="s">
        <v>444</v>
      </c>
      <c r="P82" s="197" t="s">
        <v>445</v>
      </c>
      <c r="Q82" s="197" t="s">
        <v>446</v>
      </c>
      <c r="R82" s="197">
        <v>3421</v>
      </c>
      <c r="S82" s="197">
        <v>5222</v>
      </c>
      <c r="T82" s="197">
        <v>480</v>
      </c>
      <c r="U82" s="197">
        <v>80</v>
      </c>
      <c r="V82" s="197" t="s">
        <v>388</v>
      </c>
      <c r="W82" s="207"/>
      <c r="Y82" s="213"/>
      <c r="Z82" s="214"/>
      <c r="AA82" s="197" t="s">
        <v>194</v>
      </c>
      <c r="AD82" s="197" t="s">
        <v>440</v>
      </c>
      <c r="AE82" s="197" t="s">
        <v>441</v>
      </c>
      <c r="AF82" s="199" t="s">
        <v>442</v>
      </c>
    </row>
    <row r="83" spans="1:32" s="5" customFormat="1" ht="18.75" hidden="1" customHeight="1" x14ac:dyDescent="0.25">
      <c r="A83" s="141">
        <v>80</v>
      </c>
      <c r="B83" s="210">
        <v>419</v>
      </c>
      <c r="C83" s="155" t="s">
        <v>144</v>
      </c>
      <c r="D83" s="155" t="s">
        <v>604</v>
      </c>
      <c r="E83" s="211" t="s">
        <v>603</v>
      </c>
      <c r="F83" s="226">
        <v>10000</v>
      </c>
      <c r="G83" s="224" t="s">
        <v>99</v>
      </c>
      <c r="H83" s="147" t="s">
        <v>516</v>
      </c>
      <c r="L83" s="200" t="s">
        <v>99</v>
      </c>
      <c r="M83" s="201" t="s">
        <v>587</v>
      </c>
      <c r="N83" s="197" t="s">
        <v>294</v>
      </c>
      <c r="O83" s="197" t="s">
        <v>444</v>
      </c>
      <c r="P83" s="197" t="s">
        <v>445</v>
      </c>
      <c r="Q83" s="197" t="s">
        <v>446</v>
      </c>
      <c r="R83" s="197">
        <v>3421</v>
      </c>
      <c r="S83" s="197">
        <v>5222</v>
      </c>
      <c r="T83" s="197">
        <v>480</v>
      </c>
      <c r="U83" s="197">
        <v>80</v>
      </c>
      <c r="V83" s="197" t="s">
        <v>388</v>
      </c>
      <c r="W83" s="207"/>
      <c r="Y83" s="213"/>
      <c r="Z83" s="214"/>
      <c r="AA83" s="197" t="s">
        <v>194</v>
      </c>
      <c r="AD83" s="197" t="s">
        <v>440</v>
      </c>
      <c r="AE83" s="197" t="s">
        <v>441</v>
      </c>
      <c r="AF83" s="199" t="s">
        <v>442</v>
      </c>
    </row>
    <row r="84" spans="1:32" s="5" customFormat="1" ht="18.75" hidden="1" customHeight="1" x14ac:dyDescent="0.25">
      <c r="A84" s="141">
        <v>81</v>
      </c>
      <c r="B84" s="210">
        <v>501</v>
      </c>
      <c r="C84" s="155" t="s">
        <v>195</v>
      </c>
      <c r="D84" s="155" t="s">
        <v>145</v>
      </c>
      <c r="E84" s="211" t="s">
        <v>605</v>
      </c>
      <c r="F84" s="226">
        <v>10000</v>
      </c>
      <c r="G84" s="224" t="s">
        <v>110</v>
      </c>
      <c r="H84" s="147" t="s">
        <v>521</v>
      </c>
      <c r="L84" s="200" t="s">
        <v>110</v>
      </c>
      <c r="M84" s="201" t="s">
        <v>587</v>
      </c>
      <c r="N84" s="197" t="s">
        <v>430</v>
      </c>
      <c r="O84" s="197" t="s">
        <v>452</v>
      </c>
      <c r="P84" s="197" t="s">
        <v>453</v>
      </c>
      <c r="Q84" s="197" t="s">
        <v>335</v>
      </c>
      <c r="R84" s="197">
        <v>3421</v>
      </c>
      <c r="S84" s="197">
        <v>5222</v>
      </c>
      <c r="T84" s="197">
        <v>480</v>
      </c>
      <c r="U84" s="197">
        <v>80</v>
      </c>
      <c r="V84" s="197" t="s">
        <v>388</v>
      </c>
      <c r="W84" s="207"/>
      <c r="Y84" s="225"/>
      <c r="Z84" s="214"/>
      <c r="AA84" s="197" t="s">
        <v>196</v>
      </c>
      <c r="AD84" s="197" t="s">
        <v>448</v>
      </c>
      <c r="AE84" s="197" t="s">
        <v>449</v>
      </c>
      <c r="AF84" s="199" t="s">
        <v>450</v>
      </c>
    </row>
    <row r="85" spans="1:32" s="5" customFormat="1" ht="18.75" hidden="1" customHeight="1" x14ac:dyDescent="0.25">
      <c r="A85" s="141">
        <v>82</v>
      </c>
      <c r="B85" s="215">
        <v>501</v>
      </c>
      <c r="C85" s="149" t="s">
        <v>195</v>
      </c>
      <c r="D85" s="149" t="s">
        <v>146</v>
      </c>
      <c r="E85" s="216" t="s">
        <v>597</v>
      </c>
      <c r="F85" s="226">
        <v>10000</v>
      </c>
      <c r="G85" s="224" t="s">
        <v>110</v>
      </c>
      <c r="H85" s="147" t="s">
        <v>525</v>
      </c>
      <c r="L85" s="200" t="s">
        <v>110</v>
      </c>
      <c r="M85" s="201" t="s">
        <v>587</v>
      </c>
      <c r="N85" s="197" t="s">
        <v>430</v>
      </c>
      <c r="O85" s="197" t="s">
        <v>452</v>
      </c>
      <c r="P85" s="197" t="s">
        <v>453</v>
      </c>
      <c r="Q85" s="197" t="s">
        <v>335</v>
      </c>
      <c r="R85" s="197">
        <v>3421</v>
      </c>
      <c r="S85" s="197">
        <v>5222</v>
      </c>
      <c r="T85" s="197">
        <v>480</v>
      </c>
      <c r="U85" s="197">
        <v>80</v>
      </c>
      <c r="V85" s="197" t="s">
        <v>388</v>
      </c>
      <c r="W85" s="217"/>
      <c r="Y85" s="223"/>
      <c r="Z85" s="214"/>
      <c r="AA85" s="197" t="s">
        <v>196</v>
      </c>
      <c r="AD85" s="197" t="s">
        <v>448</v>
      </c>
      <c r="AE85" s="197" t="s">
        <v>449</v>
      </c>
      <c r="AF85" s="199" t="s">
        <v>450</v>
      </c>
    </row>
    <row r="86" spans="1:32" s="5" customFormat="1" ht="18.75" hidden="1" customHeight="1" x14ac:dyDescent="0.25">
      <c r="A86" s="141">
        <v>83</v>
      </c>
      <c r="B86" s="215">
        <v>501</v>
      </c>
      <c r="C86" s="149" t="s">
        <v>195</v>
      </c>
      <c r="D86" s="149" t="s">
        <v>147</v>
      </c>
      <c r="E86" s="216" t="s">
        <v>606</v>
      </c>
      <c r="F86" s="226">
        <v>10000</v>
      </c>
      <c r="G86" s="224" t="s">
        <v>110</v>
      </c>
      <c r="H86" s="147" t="s">
        <v>607</v>
      </c>
      <c r="L86" s="200" t="s">
        <v>110</v>
      </c>
      <c r="M86" s="201" t="s">
        <v>587</v>
      </c>
      <c r="N86" s="197" t="s">
        <v>430</v>
      </c>
      <c r="O86" s="197" t="s">
        <v>452</v>
      </c>
      <c r="P86" s="197" t="s">
        <v>453</v>
      </c>
      <c r="Q86" s="197" t="s">
        <v>335</v>
      </c>
      <c r="R86" s="197">
        <v>3421</v>
      </c>
      <c r="S86" s="197">
        <v>5222</v>
      </c>
      <c r="T86" s="197">
        <v>480</v>
      </c>
      <c r="U86" s="197">
        <v>80</v>
      </c>
      <c r="V86" s="197" t="s">
        <v>388</v>
      </c>
      <c r="W86" s="217"/>
      <c r="Y86" s="223"/>
      <c r="Z86" s="214"/>
      <c r="AA86" s="197" t="s">
        <v>196</v>
      </c>
      <c r="AD86" s="197" t="s">
        <v>448</v>
      </c>
      <c r="AE86" s="197" t="s">
        <v>449</v>
      </c>
      <c r="AF86" s="199" t="s">
        <v>450</v>
      </c>
    </row>
    <row r="87" spans="1:32" s="5" customFormat="1" ht="18.75" hidden="1" customHeight="1" x14ac:dyDescent="0.25">
      <c r="A87" s="141">
        <v>84</v>
      </c>
      <c r="B87" s="210">
        <v>501</v>
      </c>
      <c r="C87" s="155" t="s">
        <v>195</v>
      </c>
      <c r="D87" s="155" t="s">
        <v>149</v>
      </c>
      <c r="E87" s="211" t="s">
        <v>608</v>
      </c>
      <c r="F87" s="226">
        <v>10000</v>
      </c>
      <c r="G87" s="224" t="s">
        <v>110</v>
      </c>
      <c r="H87" s="147" t="s">
        <v>541</v>
      </c>
      <c r="L87" s="200" t="s">
        <v>110</v>
      </c>
      <c r="M87" s="201" t="s">
        <v>587</v>
      </c>
      <c r="N87" s="197" t="s">
        <v>430</v>
      </c>
      <c r="O87" s="197" t="s">
        <v>452</v>
      </c>
      <c r="P87" s="197" t="s">
        <v>453</v>
      </c>
      <c r="Q87" s="197" t="s">
        <v>335</v>
      </c>
      <c r="R87" s="197">
        <v>3421</v>
      </c>
      <c r="S87" s="197">
        <v>5222</v>
      </c>
      <c r="T87" s="197">
        <v>480</v>
      </c>
      <c r="U87" s="197">
        <v>80</v>
      </c>
      <c r="V87" s="197" t="s">
        <v>388</v>
      </c>
      <c r="W87" s="207"/>
      <c r="Y87" s="225"/>
      <c r="Z87" s="214"/>
      <c r="AA87" s="197" t="s">
        <v>196</v>
      </c>
      <c r="AD87" s="197" t="s">
        <v>448</v>
      </c>
      <c r="AE87" s="197" t="s">
        <v>449</v>
      </c>
      <c r="AF87" s="199" t="s">
        <v>450</v>
      </c>
    </row>
    <row r="88" spans="1:32" s="5" customFormat="1" ht="18.75" hidden="1" customHeight="1" x14ac:dyDescent="0.25">
      <c r="A88" s="141">
        <v>85</v>
      </c>
      <c r="B88" s="215">
        <v>501</v>
      </c>
      <c r="C88" s="149" t="s">
        <v>195</v>
      </c>
      <c r="D88" s="149" t="s">
        <v>148</v>
      </c>
      <c r="E88" s="216" t="s">
        <v>609</v>
      </c>
      <c r="F88" s="226">
        <v>10000</v>
      </c>
      <c r="G88" s="224" t="s">
        <v>110</v>
      </c>
      <c r="H88" s="147" t="s">
        <v>518</v>
      </c>
      <c r="L88" s="200" t="s">
        <v>110</v>
      </c>
      <c r="M88" s="201" t="s">
        <v>587</v>
      </c>
      <c r="N88" s="197" t="s">
        <v>430</v>
      </c>
      <c r="O88" s="197" t="s">
        <v>452</v>
      </c>
      <c r="P88" s="197" t="s">
        <v>453</v>
      </c>
      <c r="Q88" s="197" t="s">
        <v>335</v>
      </c>
      <c r="R88" s="197">
        <v>3421</v>
      </c>
      <c r="S88" s="197">
        <v>5222</v>
      </c>
      <c r="T88" s="197">
        <v>480</v>
      </c>
      <c r="U88" s="197">
        <v>80</v>
      </c>
      <c r="V88" s="197" t="s">
        <v>388</v>
      </c>
      <c r="W88" s="217"/>
      <c r="Y88" s="149"/>
      <c r="Z88" s="214"/>
      <c r="AA88" s="197" t="s">
        <v>196</v>
      </c>
      <c r="AD88" s="197" t="s">
        <v>448</v>
      </c>
      <c r="AE88" s="197" t="s">
        <v>449</v>
      </c>
      <c r="AF88" s="199" t="s">
        <v>450</v>
      </c>
    </row>
    <row r="89" spans="1:32" s="5" customFormat="1" ht="18.75" hidden="1" customHeight="1" x14ac:dyDescent="0.25">
      <c r="A89" s="141">
        <v>86</v>
      </c>
      <c r="B89" s="219">
        <v>502</v>
      </c>
      <c r="C89" s="154" t="s">
        <v>454</v>
      </c>
      <c r="D89" s="203" t="s">
        <v>153</v>
      </c>
      <c r="E89" s="220" t="s">
        <v>608</v>
      </c>
      <c r="F89" s="226">
        <v>10000</v>
      </c>
      <c r="G89" s="224" t="s">
        <v>110</v>
      </c>
      <c r="H89" s="147" t="s">
        <v>541</v>
      </c>
      <c r="L89" s="200" t="s">
        <v>110</v>
      </c>
      <c r="M89" s="201" t="s">
        <v>587</v>
      </c>
      <c r="N89" s="197" t="s">
        <v>430</v>
      </c>
      <c r="O89" s="197" t="s">
        <v>460</v>
      </c>
      <c r="P89" s="197" t="s">
        <v>461</v>
      </c>
      <c r="Q89" s="197" t="s">
        <v>462</v>
      </c>
      <c r="R89" s="197">
        <v>3421</v>
      </c>
      <c r="S89" s="197">
        <v>5222</v>
      </c>
      <c r="T89" s="197">
        <v>480</v>
      </c>
      <c r="U89" s="197">
        <v>80</v>
      </c>
      <c r="V89" s="197" t="s">
        <v>388</v>
      </c>
      <c r="W89" s="234"/>
      <c r="Y89" s="222"/>
      <c r="Z89" s="214"/>
      <c r="AA89" s="197" t="s">
        <v>197</v>
      </c>
      <c r="AD89" s="197" t="s">
        <v>456</v>
      </c>
      <c r="AE89" s="197" t="s">
        <v>457</v>
      </c>
      <c r="AF89" s="199" t="s">
        <v>458</v>
      </c>
    </row>
    <row r="90" spans="1:32" s="5" customFormat="1" ht="18.75" hidden="1" customHeight="1" x14ac:dyDescent="0.25">
      <c r="A90" s="141">
        <v>87</v>
      </c>
      <c r="B90" s="215">
        <v>502</v>
      </c>
      <c r="C90" s="149" t="s">
        <v>454</v>
      </c>
      <c r="D90" s="149" t="s">
        <v>150</v>
      </c>
      <c r="E90" s="216" t="s">
        <v>610</v>
      </c>
      <c r="F90" s="226">
        <v>10000</v>
      </c>
      <c r="G90" s="224" t="s">
        <v>611</v>
      </c>
      <c r="H90" s="147" t="s">
        <v>518</v>
      </c>
      <c r="L90" s="200" t="s">
        <v>611</v>
      </c>
      <c r="M90" s="201" t="s">
        <v>587</v>
      </c>
      <c r="N90" s="197" t="s">
        <v>430</v>
      </c>
      <c r="O90" s="197" t="s">
        <v>460</v>
      </c>
      <c r="P90" s="197" t="s">
        <v>461</v>
      </c>
      <c r="Q90" s="197" t="s">
        <v>462</v>
      </c>
      <c r="R90" s="197">
        <v>3421</v>
      </c>
      <c r="S90" s="197">
        <v>5222</v>
      </c>
      <c r="T90" s="197">
        <v>480</v>
      </c>
      <c r="U90" s="197">
        <v>80</v>
      </c>
      <c r="V90" s="197" t="s">
        <v>388</v>
      </c>
      <c r="W90" s="217"/>
      <c r="Y90" s="223"/>
      <c r="Z90" s="214"/>
      <c r="AA90" s="197" t="s">
        <v>197</v>
      </c>
      <c r="AD90" s="197" t="s">
        <v>456</v>
      </c>
      <c r="AE90" s="197" t="s">
        <v>457</v>
      </c>
      <c r="AF90" s="199" t="s">
        <v>458</v>
      </c>
    </row>
    <row r="91" spans="1:32" s="5" customFormat="1" ht="18.75" hidden="1" customHeight="1" x14ac:dyDescent="0.25">
      <c r="A91" s="141">
        <v>88</v>
      </c>
      <c r="B91" s="210">
        <v>502</v>
      </c>
      <c r="C91" s="155" t="s">
        <v>612</v>
      </c>
      <c r="D91" s="155" t="s">
        <v>152</v>
      </c>
      <c r="E91" s="211" t="s">
        <v>597</v>
      </c>
      <c r="F91" s="226">
        <v>10000</v>
      </c>
      <c r="G91" s="224" t="s">
        <v>151</v>
      </c>
      <c r="H91" s="147" t="s">
        <v>516</v>
      </c>
      <c r="L91" s="200" t="s">
        <v>151</v>
      </c>
      <c r="M91" s="201" t="s">
        <v>587</v>
      </c>
      <c r="N91" s="197" t="s">
        <v>430</v>
      </c>
      <c r="O91" s="197" t="s">
        <v>460</v>
      </c>
      <c r="P91" s="197" t="s">
        <v>461</v>
      </c>
      <c r="Q91" s="197" t="s">
        <v>462</v>
      </c>
      <c r="R91" s="197">
        <v>3421</v>
      </c>
      <c r="S91" s="197">
        <v>5222</v>
      </c>
      <c r="T91" s="197">
        <v>480</v>
      </c>
      <c r="U91" s="197">
        <v>80</v>
      </c>
      <c r="V91" s="197" t="s">
        <v>388</v>
      </c>
      <c r="W91" s="207"/>
      <c r="Y91" s="213"/>
      <c r="Z91" s="214"/>
      <c r="AA91" s="197" t="s">
        <v>197</v>
      </c>
      <c r="AD91" s="197" t="s">
        <v>456</v>
      </c>
      <c r="AE91" s="197" t="s">
        <v>457</v>
      </c>
      <c r="AF91" s="199" t="s">
        <v>458</v>
      </c>
    </row>
    <row r="92" spans="1:32" s="5" customFormat="1" ht="18.75" hidden="1" customHeight="1" x14ac:dyDescent="0.25">
      <c r="A92" s="141">
        <v>89</v>
      </c>
      <c r="B92" s="219">
        <v>601</v>
      </c>
      <c r="C92" s="154" t="s">
        <v>463</v>
      </c>
      <c r="D92" s="203" t="s">
        <v>220</v>
      </c>
      <c r="E92" s="220" t="s">
        <v>613</v>
      </c>
      <c r="F92" s="226">
        <v>10000</v>
      </c>
      <c r="G92" s="235" t="s">
        <v>614</v>
      </c>
      <c r="H92" s="147" t="s">
        <v>541</v>
      </c>
      <c r="L92" s="200" t="s">
        <v>614</v>
      </c>
      <c r="M92" s="201" t="s">
        <v>587</v>
      </c>
      <c r="N92" s="197" t="s">
        <v>468</v>
      </c>
      <c r="O92" s="197" t="s">
        <v>469</v>
      </c>
      <c r="P92" s="197" t="s">
        <v>470</v>
      </c>
      <c r="Q92" s="197" t="s">
        <v>267</v>
      </c>
      <c r="R92" s="197">
        <v>3312</v>
      </c>
      <c r="S92" s="197">
        <v>5223</v>
      </c>
      <c r="T92" s="197">
        <v>680</v>
      </c>
      <c r="U92" s="197">
        <v>80</v>
      </c>
      <c r="V92" s="197" t="s">
        <v>388</v>
      </c>
      <c r="W92" s="221"/>
      <c r="Y92" s="222"/>
      <c r="Z92" s="214"/>
      <c r="AA92" s="197" t="s">
        <v>198</v>
      </c>
      <c r="AD92" s="197" t="s">
        <v>465</v>
      </c>
      <c r="AE92" s="197" t="s">
        <v>466</v>
      </c>
      <c r="AF92" s="199">
        <v>63110091</v>
      </c>
    </row>
    <row r="93" spans="1:32" s="5" customFormat="1" ht="18.75" hidden="1" customHeight="1" x14ac:dyDescent="0.25">
      <c r="A93" s="141">
        <v>90</v>
      </c>
      <c r="B93" s="219">
        <v>601</v>
      </c>
      <c r="C93" s="154" t="s">
        <v>463</v>
      </c>
      <c r="D93" s="203" t="s">
        <v>154</v>
      </c>
      <c r="E93" s="220" t="s">
        <v>615</v>
      </c>
      <c r="F93" s="236">
        <v>10000</v>
      </c>
      <c r="G93" s="142" t="s">
        <v>614</v>
      </c>
      <c r="H93" s="147" t="s">
        <v>521</v>
      </c>
      <c r="L93" s="200" t="s">
        <v>614</v>
      </c>
      <c r="M93" s="201" t="s">
        <v>587</v>
      </c>
      <c r="N93" s="197" t="s">
        <v>468</v>
      </c>
      <c r="O93" s="197" t="s">
        <v>469</v>
      </c>
      <c r="P93" s="197" t="s">
        <v>470</v>
      </c>
      <c r="Q93" s="197" t="s">
        <v>267</v>
      </c>
      <c r="R93" s="197">
        <v>3312</v>
      </c>
      <c r="S93" s="197">
        <v>5223</v>
      </c>
      <c r="T93" s="197">
        <v>680</v>
      </c>
      <c r="U93" s="197">
        <v>80</v>
      </c>
      <c r="V93" s="197" t="s">
        <v>388</v>
      </c>
      <c r="W93" s="221"/>
      <c r="Y93" s="222"/>
      <c r="Z93" s="214"/>
      <c r="AA93" s="197" t="s">
        <v>198</v>
      </c>
      <c r="AD93" s="197" t="s">
        <v>465</v>
      </c>
      <c r="AE93" s="197" t="s">
        <v>466</v>
      </c>
      <c r="AF93" s="199">
        <v>63110091</v>
      </c>
    </row>
    <row r="94" spans="1:32" s="5" customFormat="1" ht="18.75" hidden="1" customHeight="1" x14ac:dyDescent="0.25">
      <c r="A94" s="141">
        <v>91</v>
      </c>
      <c r="B94" s="215">
        <v>904</v>
      </c>
      <c r="C94" s="149" t="s">
        <v>156</v>
      </c>
      <c r="D94" s="149" t="s">
        <v>157</v>
      </c>
      <c r="E94" s="216" t="s">
        <v>616</v>
      </c>
      <c r="F94" s="226">
        <v>10000</v>
      </c>
      <c r="G94" s="237" t="s">
        <v>98</v>
      </c>
      <c r="H94" s="147" t="s">
        <v>239</v>
      </c>
      <c r="L94" s="200" t="s">
        <v>98</v>
      </c>
      <c r="M94" s="201" t="s">
        <v>587</v>
      </c>
      <c r="N94" s="197" t="s">
        <v>234</v>
      </c>
      <c r="O94" s="197" t="s">
        <v>483</v>
      </c>
      <c r="P94" s="197" t="s">
        <v>484</v>
      </c>
      <c r="Q94" s="197" t="s">
        <v>485</v>
      </c>
      <c r="R94" s="197">
        <v>3421</v>
      </c>
      <c r="S94" s="197">
        <v>5222</v>
      </c>
      <c r="T94" s="197">
        <v>480</v>
      </c>
      <c r="U94" s="197">
        <v>80</v>
      </c>
      <c r="V94" s="197" t="s">
        <v>388</v>
      </c>
      <c r="W94" s="217"/>
      <c r="Y94" s="218"/>
      <c r="Z94" s="214"/>
      <c r="AA94" s="197" t="s">
        <v>200</v>
      </c>
      <c r="AD94" s="197" t="s">
        <v>481</v>
      </c>
      <c r="AE94" s="197" t="s">
        <v>482</v>
      </c>
      <c r="AF94" s="199">
        <v>26673266</v>
      </c>
    </row>
    <row r="95" spans="1:32" s="5" customFormat="1" ht="18.75" hidden="1" customHeight="1" x14ac:dyDescent="0.25">
      <c r="A95" s="141">
        <v>92</v>
      </c>
      <c r="B95" s="215">
        <v>904</v>
      </c>
      <c r="C95" s="149" t="s">
        <v>156</v>
      </c>
      <c r="D95" s="149" t="s">
        <v>618</v>
      </c>
      <c r="E95" s="216" t="s">
        <v>617</v>
      </c>
      <c r="F95" s="226">
        <v>10000</v>
      </c>
      <c r="G95" s="237" t="s">
        <v>208</v>
      </c>
      <c r="H95" s="147" t="s">
        <v>518</v>
      </c>
      <c r="L95" s="200" t="s">
        <v>208</v>
      </c>
      <c r="M95" s="201" t="s">
        <v>587</v>
      </c>
      <c r="N95" s="197" t="s">
        <v>234</v>
      </c>
      <c r="O95" s="197" t="s">
        <v>483</v>
      </c>
      <c r="P95" s="197" t="s">
        <v>484</v>
      </c>
      <c r="Q95" s="197" t="s">
        <v>485</v>
      </c>
      <c r="R95" s="197">
        <v>3421</v>
      </c>
      <c r="S95" s="197">
        <v>5222</v>
      </c>
      <c r="T95" s="197">
        <v>480</v>
      </c>
      <c r="U95" s="197">
        <v>80</v>
      </c>
      <c r="V95" s="197" t="s">
        <v>388</v>
      </c>
      <c r="W95" s="217"/>
      <c r="Y95" s="218"/>
      <c r="Z95" s="214"/>
      <c r="AA95" s="197" t="s">
        <v>200</v>
      </c>
      <c r="AD95" s="197" t="s">
        <v>481</v>
      </c>
      <c r="AE95" s="197" t="s">
        <v>482</v>
      </c>
      <c r="AF95" s="199">
        <v>26673266</v>
      </c>
    </row>
    <row r="96" spans="1:32" s="5" customFormat="1" ht="18.75" hidden="1" customHeight="1" x14ac:dyDescent="0.25">
      <c r="A96" s="141">
        <v>93</v>
      </c>
      <c r="B96" s="215">
        <v>913</v>
      </c>
      <c r="C96" s="149" t="s">
        <v>158</v>
      </c>
      <c r="D96" s="149" t="s">
        <v>160</v>
      </c>
      <c r="E96" s="216" t="s">
        <v>517</v>
      </c>
      <c r="F96" s="226">
        <v>10000</v>
      </c>
      <c r="G96" s="237" t="s">
        <v>614</v>
      </c>
      <c r="H96" s="147" t="s">
        <v>518</v>
      </c>
      <c r="L96" s="200" t="s">
        <v>614</v>
      </c>
      <c r="M96" s="201" t="s">
        <v>587</v>
      </c>
      <c r="N96" s="197" t="s">
        <v>490</v>
      </c>
      <c r="O96" s="197" t="s">
        <v>491</v>
      </c>
      <c r="P96" s="197" t="s">
        <v>492</v>
      </c>
      <c r="Q96" s="197" t="s">
        <v>324</v>
      </c>
      <c r="R96" s="197">
        <v>3543</v>
      </c>
      <c r="S96" s="197">
        <v>5221</v>
      </c>
      <c r="T96" s="197">
        <v>580</v>
      </c>
      <c r="U96" s="197">
        <v>80</v>
      </c>
      <c r="V96" s="197" t="s">
        <v>388</v>
      </c>
      <c r="W96" s="217"/>
      <c r="Y96" s="223"/>
      <c r="Z96" s="214"/>
      <c r="AA96" s="197" t="s">
        <v>201</v>
      </c>
      <c r="AD96" s="197" t="s">
        <v>486</v>
      </c>
      <c r="AE96" s="197" t="s">
        <v>487</v>
      </c>
      <c r="AF96" s="199" t="s">
        <v>488</v>
      </c>
    </row>
    <row r="97" spans="1:32" s="5" customFormat="1" ht="18.75" hidden="1" customHeight="1" x14ac:dyDescent="0.25">
      <c r="A97" s="141">
        <v>94</v>
      </c>
      <c r="B97" s="215">
        <v>914</v>
      </c>
      <c r="C97" s="149" t="s">
        <v>161</v>
      </c>
      <c r="D97" s="149" t="s">
        <v>620</v>
      </c>
      <c r="E97" s="220" t="s">
        <v>619</v>
      </c>
      <c r="F97" s="226">
        <v>10000</v>
      </c>
      <c r="G97" s="237" t="s">
        <v>624</v>
      </c>
      <c r="H97" s="147" t="s">
        <v>518</v>
      </c>
      <c r="L97" s="200" t="s">
        <v>624</v>
      </c>
      <c r="M97" s="201" t="s">
        <v>587</v>
      </c>
      <c r="N97" s="197" t="s">
        <v>490</v>
      </c>
      <c r="O97" s="197" t="s">
        <v>625</v>
      </c>
      <c r="P97" s="197" t="s">
        <v>626</v>
      </c>
      <c r="Q97" s="197" t="s">
        <v>324</v>
      </c>
      <c r="R97" s="197">
        <v>3421</v>
      </c>
      <c r="S97" s="197">
        <v>5221</v>
      </c>
      <c r="T97" s="197">
        <v>480</v>
      </c>
      <c r="U97" s="197">
        <v>80</v>
      </c>
      <c r="V97" s="197" t="s">
        <v>388</v>
      </c>
      <c r="W97" s="217"/>
      <c r="Y97" s="218"/>
      <c r="Z97" s="214"/>
      <c r="AA97" s="197" t="s">
        <v>202</v>
      </c>
      <c r="AD97" s="197" t="s">
        <v>621</v>
      </c>
      <c r="AE97" s="197" t="s">
        <v>622</v>
      </c>
      <c r="AF97" s="199" t="s">
        <v>623</v>
      </c>
    </row>
    <row r="98" spans="1:32" s="5" customFormat="1" ht="18.75" hidden="1" customHeight="1" x14ac:dyDescent="0.25">
      <c r="A98" s="141">
        <v>95</v>
      </c>
      <c r="B98" s="215">
        <v>922</v>
      </c>
      <c r="C98" s="149" t="s">
        <v>162</v>
      </c>
      <c r="D98" s="149" t="s">
        <v>164</v>
      </c>
      <c r="E98" s="216" t="s">
        <v>517</v>
      </c>
      <c r="F98" s="226">
        <v>11000</v>
      </c>
      <c r="G98" s="237" t="s">
        <v>208</v>
      </c>
      <c r="H98" s="147" t="s">
        <v>518</v>
      </c>
      <c r="L98" s="200" t="s">
        <v>208</v>
      </c>
      <c r="M98" s="201" t="s">
        <v>627</v>
      </c>
      <c r="N98" s="197" t="s">
        <v>234</v>
      </c>
      <c r="O98" s="197" t="s">
        <v>497</v>
      </c>
      <c r="P98" s="197" t="s">
        <v>498</v>
      </c>
      <c r="Q98" s="197" t="s">
        <v>485</v>
      </c>
      <c r="R98" s="197">
        <v>3311</v>
      </c>
      <c r="S98" s="197">
        <v>5222</v>
      </c>
      <c r="T98" s="197">
        <v>680</v>
      </c>
      <c r="U98" s="197">
        <v>80</v>
      </c>
      <c r="V98" s="197" t="s">
        <v>388</v>
      </c>
      <c r="W98" s="217"/>
      <c r="Y98" s="218"/>
      <c r="Z98" s="214"/>
      <c r="AA98" s="197" t="s">
        <v>203</v>
      </c>
      <c r="AD98" s="197" t="s">
        <v>493</v>
      </c>
      <c r="AE98" s="197" t="s">
        <v>494</v>
      </c>
      <c r="AF98" s="199" t="s">
        <v>495</v>
      </c>
    </row>
    <row r="99" spans="1:32" s="5" customFormat="1" ht="18.75" hidden="1" customHeight="1" x14ac:dyDescent="0.25">
      <c r="A99" s="141">
        <v>96</v>
      </c>
      <c r="B99" s="215">
        <v>922</v>
      </c>
      <c r="C99" s="149" t="s">
        <v>162</v>
      </c>
      <c r="D99" s="149" t="s">
        <v>222</v>
      </c>
      <c r="E99" s="216" t="s">
        <v>221</v>
      </c>
      <c r="F99" s="212">
        <v>11000</v>
      </c>
      <c r="G99" s="237" t="s">
        <v>208</v>
      </c>
      <c r="H99" s="147" t="s">
        <v>518</v>
      </c>
      <c r="L99" s="200" t="s">
        <v>208</v>
      </c>
      <c r="M99" s="201" t="s">
        <v>627</v>
      </c>
      <c r="N99" s="197" t="s">
        <v>234</v>
      </c>
      <c r="O99" s="197" t="s">
        <v>497</v>
      </c>
      <c r="P99" s="197" t="s">
        <v>498</v>
      </c>
      <c r="Q99" s="197" t="s">
        <v>485</v>
      </c>
      <c r="R99" s="197">
        <v>3311</v>
      </c>
      <c r="S99" s="197">
        <v>5222</v>
      </c>
      <c r="T99" s="197">
        <v>680</v>
      </c>
      <c r="U99" s="197">
        <v>80</v>
      </c>
      <c r="V99" s="197" t="s">
        <v>388</v>
      </c>
      <c r="W99" s="217"/>
      <c r="Y99" s="218"/>
      <c r="Z99" s="214"/>
      <c r="AA99" s="197" t="s">
        <v>203</v>
      </c>
      <c r="AD99" s="197" t="s">
        <v>493</v>
      </c>
      <c r="AE99" s="197" t="s">
        <v>494</v>
      </c>
      <c r="AF99" s="199" t="s">
        <v>495</v>
      </c>
    </row>
    <row r="100" spans="1:32" s="5" customFormat="1" ht="18.75" hidden="1" customHeight="1" x14ac:dyDescent="0.25">
      <c r="A100" s="141">
        <v>97</v>
      </c>
      <c r="B100" s="219">
        <v>922</v>
      </c>
      <c r="C100" s="154" t="s">
        <v>162</v>
      </c>
      <c r="D100" s="203" t="s">
        <v>165</v>
      </c>
      <c r="E100" s="220" t="s">
        <v>628</v>
      </c>
      <c r="F100" s="236">
        <v>10000</v>
      </c>
      <c r="G100" s="237" t="s">
        <v>208</v>
      </c>
      <c r="H100" s="147" t="s">
        <v>239</v>
      </c>
      <c r="L100" s="200" t="s">
        <v>208</v>
      </c>
      <c r="M100" s="201" t="s">
        <v>587</v>
      </c>
      <c r="N100" s="197" t="s">
        <v>234</v>
      </c>
      <c r="O100" s="197" t="s">
        <v>497</v>
      </c>
      <c r="P100" s="197" t="s">
        <v>498</v>
      </c>
      <c r="Q100" s="197" t="s">
        <v>485</v>
      </c>
      <c r="R100" s="197">
        <v>3311</v>
      </c>
      <c r="S100" s="197">
        <v>5222</v>
      </c>
      <c r="T100" s="197">
        <v>680</v>
      </c>
      <c r="U100" s="197">
        <v>80</v>
      </c>
      <c r="V100" s="197" t="s">
        <v>388</v>
      </c>
      <c r="W100" s="221"/>
      <c r="Y100" s="222"/>
      <c r="Z100" s="214"/>
      <c r="AA100" s="197" t="s">
        <v>203</v>
      </c>
      <c r="AD100" s="197" t="s">
        <v>493</v>
      </c>
      <c r="AE100" s="197" t="s">
        <v>494</v>
      </c>
      <c r="AF100" s="199" t="s">
        <v>495</v>
      </c>
    </row>
    <row r="101" spans="1:32" s="5" customFormat="1" ht="18.75" hidden="1" customHeight="1" x14ac:dyDescent="0.25">
      <c r="A101" s="141">
        <v>98</v>
      </c>
      <c r="B101" s="215">
        <v>926</v>
      </c>
      <c r="C101" s="149" t="s">
        <v>166</v>
      </c>
      <c r="D101" s="149" t="s">
        <v>167</v>
      </c>
      <c r="E101" s="220" t="s">
        <v>629</v>
      </c>
      <c r="F101" s="212">
        <v>10000</v>
      </c>
      <c r="G101" s="237" t="s">
        <v>614</v>
      </c>
      <c r="H101" s="147" t="s">
        <v>239</v>
      </c>
      <c r="L101" s="200" t="s">
        <v>614</v>
      </c>
      <c r="M101" s="201" t="s">
        <v>587</v>
      </c>
      <c r="N101" s="197" t="s">
        <v>490</v>
      </c>
      <c r="O101" s="197" t="s">
        <v>633</v>
      </c>
      <c r="P101" s="197" t="s">
        <v>634</v>
      </c>
      <c r="Q101" s="197" t="s">
        <v>635</v>
      </c>
      <c r="R101" s="197">
        <v>3311</v>
      </c>
      <c r="S101" s="197">
        <v>5221</v>
      </c>
      <c r="T101" s="197">
        <v>680</v>
      </c>
      <c r="U101" s="197">
        <v>80</v>
      </c>
      <c r="V101" s="197" t="s">
        <v>388</v>
      </c>
      <c r="W101" s="217"/>
      <c r="Y101" s="218"/>
      <c r="Z101" s="214"/>
      <c r="AA101" s="197" t="s">
        <v>223</v>
      </c>
      <c r="AD101" s="197" t="s">
        <v>630</v>
      </c>
      <c r="AE101" s="197" t="s">
        <v>631</v>
      </c>
      <c r="AF101" s="199" t="s">
        <v>632</v>
      </c>
    </row>
    <row r="102" spans="1:32" s="5" customFormat="1" ht="18.75" customHeight="1" x14ac:dyDescent="0.25">
      <c r="A102" s="141"/>
      <c r="B102" s="149"/>
      <c r="C102" s="149"/>
      <c r="D102" s="152"/>
      <c r="E102" s="150"/>
      <c r="F102" s="145"/>
      <c r="G102" s="146"/>
      <c r="H102" s="148"/>
      <c r="I102" s="144"/>
    </row>
    <row r="103" spans="1:32" s="5" customFormat="1" ht="31.5" customHeight="1" x14ac:dyDescent="0.25">
      <c r="A103" s="141"/>
      <c r="B103" s="149"/>
      <c r="C103" s="149"/>
      <c r="D103" s="157"/>
      <c r="E103" s="150"/>
      <c r="F103" s="145"/>
      <c r="G103" s="146"/>
      <c r="H103" s="147"/>
      <c r="I103" s="144"/>
    </row>
    <row r="104" spans="1:32" s="5" customFormat="1" ht="31.5" customHeight="1" x14ac:dyDescent="0.25">
      <c r="A104" s="141"/>
      <c r="B104" s="155"/>
      <c r="C104" s="149"/>
      <c r="D104" s="151"/>
      <c r="E104" s="150"/>
      <c r="F104" s="145"/>
      <c r="G104" s="146"/>
      <c r="H104" s="148"/>
      <c r="I104" s="144"/>
    </row>
    <row r="105" spans="1:32" s="5" customFormat="1" ht="31.5" customHeight="1" x14ac:dyDescent="0.25">
      <c r="A105" s="141"/>
      <c r="B105" s="149"/>
      <c r="C105" s="149"/>
      <c r="D105" s="158"/>
      <c r="E105" s="150"/>
      <c r="F105" s="145"/>
      <c r="G105" s="146"/>
      <c r="H105" s="148"/>
      <c r="I105" s="144"/>
    </row>
    <row r="106" spans="1:32" s="5" customFormat="1" ht="18.75" customHeight="1" x14ac:dyDescent="0.25">
      <c r="A106" s="141"/>
      <c r="B106" s="149"/>
      <c r="C106" s="149"/>
      <c r="D106" s="158"/>
      <c r="E106" s="150"/>
      <c r="F106" s="145"/>
      <c r="G106" s="146"/>
      <c r="H106" s="148"/>
      <c r="I106" s="144"/>
    </row>
    <row r="107" spans="1:32" s="5" customFormat="1" ht="18.75" customHeight="1" x14ac:dyDescent="0.25">
      <c r="A107" s="141"/>
      <c r="B107" s="149"/>
      <c r="C107" s="149"/>
      <c r="D107" s="158"/>
      <c r="E107" s="150"/>
      <c r="F107" s="145"/>
      <c r="G107" s="146"/>
      <c r="H107" s="148"/>
      <c r="I107" s="144"/>
    </row>
    <row r="108" spans="1:32" s="5" customFormat="1" ht="18.75" customHeight="1" x14ac:dyDescent="0.25">
      <c r="A108" s="141"/>
      <c r="B108" s="149"/>
      <c r="C108" s="149"/>
      <c r="D108" s="159"/>
      <c r="E108" s="150"/>
      <c r="F108" s="145"/>
      <c r="G108" s="146"/>
      <c r="H108" s="148"/>
      <c r="I108" s="144"/>
    </row>
    <row r="109" spans="1:32" s="5" customFormat="1" ht="18.75" customHeight="1" x14ac:dyDescent="0.25">
      <c r="A109" s="141"/>
      <c r="B109" s="160"/>
      <c r="C109" s="161"/>
      <c r="D109" s="158"/>
      <c r="E109" s="162"/>
      <c r="F109" s="163"/>
      <c r="G109" s="146"/>
      <c r="H109" s="148"/>
      <c r="I109" s="144"/>
    </row>
    <row r="110" spans="1:32" s="5" customFormat="1" ht="18.75" customHeight="1" x14ac:dyDescent="0.25">
      <c r="A110" s="141"/>
      <c r="B110" s="165"/>
      <c r="C110" s="166"/>
      <c r="D110" s="168"/>
      <c r="E110" s="167"/>
      <c r="F110" s="153"/>
      <c r="G110" s="146"/>
      <c r="H110" s="148"/>
      <c r="I110" s="144"/>
    </row>
    <row r="111" spans="1:32" s="5" customFormat="1" ht="18.75" customHeight="1" x14ac:dyDescent="0.25">
      <c r="A111" s="141"/>
      <c r="B111" s="169"/>
      <c r="C111" s="170"/>
      <c r="D111" s="171"/>
      <c r="E111" s="167"/>
      <c r="F111" s="172"/>
      <c r="G111" s="146"/>
      <c r="H111" s="147"/>
      <c r="I111" s="144"/>
      <c r="J111" s="25"/>
      <c r="K111" s="25"/>
    </row>
    <row r="112" spans="1:32" s="5" customFormat="1" ht="18.75" customHeight="1" x14ac:dyDescent="0.25">
      <c r="A112" s="141"/>
      <c r="B112" s="164"/>
      <c r="C112" s="173"/>
      <c r="D112" s="158"/>
      <c r="E112" s="162"/>
      <c r="F112" s="174"/>
      <c r="G112" s="146"/>
      <c r="H112" s="147"/>
      <c r="I112" s="144"/>
      <c r="J112" s="25"/>
      <c r="K112" s="25"/>
    </row>
    <row r="113" spans="1:11" s="5" customFormat="1" ht="18.75" customHeight="1" x14ac:dyDescent="0.25">
      <c r="A113" s="26"/>
      <c r="B113" s="27"/>
      <c r="C113" s="20"/>
      <c r="D113" s="21"/>
      <c r="E113" s="22"/>
      <c r="F113" s="23"/>
      <c r="H113" s="24"/>
      <c r="I113" s="25"/>
      <c r="J113" s="25"/>
      <c r="K113" s="25"/>
    </row>
    <row r="114" spans="1:11" s="5" customFormat="1" ht="18.75" customHeight="1" x14ac:dyDescent="0.25">
      <c r="A114" s="26"/>
      <c r="B114" s="27"/>
      <c r="C114" s="20"/>
      <c r="D114" s="21"/>
      <c r="E114" s="22"/>
      <c r="F114" s="23"/>
      <c r="H114" s="24"/>
      <c r="I114" s="25"/>
      <c r="J114" s="25"/>
      <c r="K114" s="25"/>
    </row>
    <row r="115" spans="1:11" s="5" customFormat="1" ht="18.75" customHeight="1" x14ac:dyDescent="0.25">
      <c r="A115" s="26"/>
      <c r="B115" s="27"/>
      <c r="C115" s="20"/>
      <c r="D115" s="21"/>
      <c r="E115" s="22"/>
      <c r="F115" s="23"/>
      <c r="H115" s="24"/>
      <c r="I115" s="25"/>
      <c r="J115" s="25"/>
      <c r="K115" s="25"/>
    </row>
    <row r="116" spans="1:11" s="5" customFormat="1" ht="18.75" customHeight="1" x14ac:dyDescent="0.25">
      <c r="A116" s="26"/>
      <c r="B116" s="27"/>
      <c r="C116" s="20"/>
      <c r="D116" s="21"/>
      <c r="E116" s="22"/>
      <c r="F116" s="23"/>
      <c r="H116" s="24"/>
      <c r="I116" s="25"/>
      <c r="J116" s="25"/>
      <c r="K116" s="25"/>
    </row>
    <row r="117" spans="1:11" x14ac:dyDescent="0.25">
      <c r="A117" s="28"/>
      <c r="B117" s="28"/>
      <c r="H117" s="29"/>
    </row>
    <row r="118" spans="1:11" x14ac:dyDescent="0.25">
      <c r="A118" s="28"/>
      <c r="B118" s="28"/>
      <c r="H118" s="29"/>
    </row>
    <row r="119" spans="1:11" x14ac:dyDescent="0.25">
      <c r="H119" s="29"/>
    </row>
    <row r="120" spans="1:11" x14ac:dyDescent="0.25">
      <c r="F120" s="29"/>
      <c r="H120" s="29"/>
    </row>
    <row r="121" spans="1:11" x14ac:dyDescent="0.25">
      <c r="F121" s="29"/>
      <c r="H121" s="29"/>
    </row>
    <row r="122" spans="1:11" x14ac:dyDescent="0.25">
      <c r="F122" s="29"/>
      <c r="H122" s="29"/>
    </row>
    <row r="123" spans="1:11" x14ac:dyDescent="0.25">
      <c r="F123" s="29"/>
      <c r="H123" s="29"/>
    </row>
    <row r="124" spans="1:11" x14ac:dyDescent="0.25">
      <c r="F124" s="29"/>
      <c r="H124" s="29"/>
    </row>
    <row r="125" spans="1:11" x14ac:dyDescent="0.25">
      <c r="F125" s="29"/>
    </row>
    <row r="126" spans="1:11" x14ac:dyDescent="0.25">
      <c r="F126" s="29"/>
    </row>
    <row r="127" spans="1:11" x14ac:dyDescent="0.25">
      <c r="F127" s="29"/>
    </row>
    <row r="128" spans="1:11" x14ac:dyDescent="0.25">
      <c r="F128" s="29"/>
    </row>
    <row r="129" spans="6:6" x14ac:dyDescent="0.25">
      <c r="F129" s="29"/>
    </row>
    <row r="130" spans="6:6" x14ac:dyDescent="0.25">
      <c r="F130" s="29"/>
    </row>
    <row r="131" spans="6:6" x14ac:dyDescent="0.25">
      <c r="F131" s="29"/>
    </row>
    <row r="132" spans="6:6" x14ac:dyDescent="0.25">
      <c r="F132" s="29"/>
    </row>
    <row r="133" spans="6:6" x14ac:dyDescent="0.25">
      <c r="F133" s="29"/>
    </row>
  </sheetData>
  <sheetProtection password="CBA4" sheet="1" objects="1" scenarios="1" selectLockedCells="1" selectUnlockedCells="1"/>
  <pageMargins left="0.78749999999999998" right="0.78749999999999998" top="0.120138888888889" bottom="0.159722222222221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9"/>
  <sheetViews>
    <sheetView tabSelected="1" zoomScaleNormal="100" workbookViewId="0">
      <pane ySplit="9" topLeftCell="A10" activePane="bottomLeft" state="frozen"/>
      <selection pane="bottomLeft" activeCell="B11" sqref="B11:B113"/>
    </sheetView>
  </sheetViews>
  <sheetFormatPr defaultColWidth="9.109375" defaultRowHeight="13.2" x14ac:dyDescent="0.25"/>
  <cols>
    <col min="1" max="1" width="9.109375" style="30"/>
    <col min="2" max="2" width="12.88671875" style="30" customWidth="1"/>
    <col min="3" max="3" width="51.44140625" style="31" customWidth="1"/>
    <col min="4" max="4" width="56.109375" style="30" customWidth="1"/>
    <col min="5" max="5" width="34.5546875" style="30" customWidth="1"/>
    <col min="6" max="6" width="12.44140625" style="30" customWidth="1"/>
    <col min="7" max="7" width="84.33203125" style="30" bestFit="1" customWidth="1"/>
    <col min="8" max="16384" width="9.109375" style="30"/>
  </cols>
  <sheetData>
    <row r="1" spans="1:8" s="35" customFormat="1" ht="24" customHeight="1" x14ac:dyDescent="0.25">
      <c r="A1" s="32" t="s">
        <v>636</v>
      </c>
      <c r="B1" s="33"/>
      <c r="C1" s="34"/>
      <c r="D1" s="33"/>
    </row>
    <row r="2" spans="1:8" s="37" customFormat="1" ht="24" customHeight="1" x14ac:dyDescent="0.25">
      <c r="A2" s="36" t="s">
        <v>11</v>
      </c>
      <c r="C2" s="38"/>
      <c r="F2" s="36"/>
    </row>
    <row r="3" spans="1:8" s="40" customFormat="1" ht="24" customHeight="1" x14ac:dyDescent="0.25">
      <c r="A3" s="39" t="s">
        <v>12</v>
      </c>
      <c r="C3" s="41"/>
    </row>
    <row r="4" spans="1:8" s="37" customFormat="1" ht="24" customHeight="1" x14ac:dyDescent="0.25">
      <c r="A4" s="39"/>
      <c r="C4" s="38"/>
    </row>
    <row r="5" spans="1:8" s="37" customFormat="1" ht="7.5" customHeight="1" x14ac:dyDescent="0.25">
      <c r="A5" s="36"/>
      <c r="C5" s="38"/>
    </row>
    <row r="6" spans="1:8" s="37" customFormat="1" ht="9.75" customHeight="1" x14ac:dyDescent="0.25">
      <c r="A6" s="36"/>
      <c r="C6" s="38"/>
    </row>
    <row r="7" spans="1:8" s="26" customFormat="1" ht="25.5" customHeight="1" x14ac:dyDescent="0.25">
      <c r="B7" s="36" t="s">
        <v>13</v>
      </c>
      <c r="C7" s="42"/>
    </row>
    <row r="8" spans="1:8" ht="30.75" customHeight="1" x14ac:dyDescent="0.25">
      <c r="A8" s="43">
        <v>0</v>
      </c>
      <c r="B8" s="44" t="str">
        <f>VLOOKUP($A$8,$A$10:$E$120,2,FALSE())</f>
        <v>RČ</v>
      </c>
      <c r="C8" s="44" t="str">
        <f>VLOOKUP($A$8,$A$10:$E$120,3,FALSE())</f>
        <v>Žadatel</v>
      </c>
      <c r="D8" s="44" t="str">
        <f>VLOOKUP($A$8,$A$10:$E$120,4,FALSE())</f>
        <v>Název projektu nebo akce</v>
      </c>
    </row>
    <row r="9" spans="1:8" s="35" customFormat="1" ht="21" customHeight="1" x14ac:dyDescent="0.25">
      <c r="A9" s="35" t="s">
        <v>14</v>
      </c>
      <c r="B9" s="45" t="s">
        <v>15</v>
      </c>
      <c r="C9" s="46" t="s">
        <v>16</v>
      </c>
      <c r="D9" s="46" t="s">
        <v>17</v>
      </c>
    </row>
    <row r="10" spans="1:8" s="35" customFormat="1" ht="20.25" customHeight="1" x14ac:dyDescent="0.25">
      <c r="A10" s="35">
        <v>0</v>
      </c>
      <c r="B10" s="45" t="s">
        <v>15</v>
      </c>
      <c r="C10" s="46" t="s">
        <v>16</v>
      </c>
      <c r="D10" s="46" t="s">
        <v>18</v>
      </c>
    </row>
    <row r="11" spans="1:8" x14ac:dyDescent="0.25">
      <c r="A11" s="141">
        <v>1</v>
      </c>
      <c r="B11" s="175">
        <v>101</v>
      </c>
      <c r="C11" s="142" t="s">
        <v>169</v>
      </c>
      <c r="D11" s="143" t="s">
        <v>228</v>
      </c>
      <c r="E11" s="197"/>
      <c r="F11" s="200">
        <v>30000</v>
      </c>
      <c r="G11" s="198" t="s">
        <v>232</v>
      </c>
      <c r="H11" s="147" t="s">
        <v>239</v>
      </c>
    </row>
    <row r="12" spans="1:8" x14ac:dyDescent="0.25">
      <c r="A12" s="141">
        <v>2</v>
      </c>
      <c r="B12" s="175">
        <v>110</v>
      </c>
      <c r="C12" s="142" t="s">
        <v>102</v>
      </c>
      <c r="D12" s="143" t="s">
        <v>103</v>
      </c>
      <c r="E12" s="197"/>
      <c r="F12" s="200">
        <v>30000</v>
      </c>
      <c r="G12" s="198" t="s">
        <v>242</v>
      </c>
      <c r="H12" s="147" t="s">
        <v>239</v>
      </c>
    </row>
    <row r="13" spans="1:8" x14ac:dyDescent="0.25">
      <c r="A13" s="141">
        <v>3</v>
      </c>
      <c r="B13" s="175">
        <v>112</v>
      </c>
      <c r="C13" s="142" t="s">
        <v>111</v>
      </c>
      <c r="D13" s="143" t="s">
        <v>9</v>
      </c>
      <c r="E13" s="197"/>
      <c r="F13" s="200">
        <v>30000</v>
      </c>
      <c r="G13" s="198" t="s">
        <v>242</v>
      </c>
      <c r="H13" s="147" t="s">
        <v>239</v>
      </c>
    </row>
    <row r="14" spans="1:8" x14ac:dyDescent="0.25">
      <c r="A14" s="141">
        <v>4</v>
      </c>
      <c r="B14" s="175">
        <v>114</v>
      </c>
      <c r="C14" s="142" t="s">
        <v>251</v>
      </c>
      <c r="D14" s="143" t="s">
        <v>252</v>
      </c>
      <c r="E14" s="197"/>
      <c r="F14" s="200">
        <v>30000</v>
      </c>
      <c r="G14" s="198" t="s">
        <v>256</v>
      </c>
      <c r="H14" s="147" t="s">
        <v>239</v>
      </c>
    </row>
    <row r="15" spans="1:8" x14ac:dyDescent="0.25">
      <c r="A15" s="141">
        <v>5</v>
      </c>
      <c r="B15" s="175">
        <v>125</v>
      </c>
      <c r="C15" s="142" t="s">
        <v>113</v>
      </c>
      <c r="D15" s="143" t="s">
        <v>261</v>
      </c>
      <c r="E15" s="197"/>
      <c r="F15" s="200">
        <v>30000</v>
      </c>
      <c r="G15" s="198" t="s">
        <v>242</v>
      </c>
      <c r="H15" s="147" t="s">
        <v>239</v>
      </c>
    </row>
    <row r="16" spans="1:8" x14ac:dyDescent="0.25">
      <c r="A16" s="141">
        <v>6</v>
      </c>
      <c r="B16" s="175">
        <v>131</v>
      </c>
      <c r="C16" s="142" t="s">
        <v>114</v>
      </c>
      <c r="D16" s="143" t="s">
        <v>115</v>
      </c>
      <c r="E16" s="197"/>
      <c r="F16" s="200">
        <v>30000</v>
      </c>
      <c r="G16" s="198" t="s">
        <v>242</v>
      </c>
      <c r="H16" s="147" t="s">
        <v>239</v>
      </c>
    </row>
    <row r="17" spans="1:8" x14ac:dyDescent="0.25">
      <c r="A17" s="141">
        <v>7</v>
      </c>
      <c r="B17" s="175">
        <v>134</v>
      </c>
      <c r="C17" s="142" t="s">
        <v>175</v>
      </c>
      <c r="D17" s="143" t="s">
        <v>176</v>
      </c>
      <c r="E17" s="197"/>
      <c r="F17" s="200">
        <v>30000</v>
      </c>
      <c r="G17" s="198" t="s">
        <v>242</v>
      </c>
      <c r="H17" s="147" t="s">
        <v>239</v>
      </c>
    </row>
    <row r="18" spans="1:8" x14ac:dyDescent="0.25">
      <c r="A18" s="141">
        <v>8</v>
      </c>
      <c r="B18" s="175">
        <v>139</v>
      </c>
      <c r="C18" s="142" t="s">
        <v>116</v>
      </c>
      <c r="D18" s="143" t="s">
        <v>117</v>
      </c>
      <c r="E18" s="197"/>
      <c r="F18" s="200">
        <v>30000</v>
      </c>
      <c r="G18" s="198" t="s">
        <v>242</v>
      </c>
      <c r="H18" s="147" t="s">
        <v>239</v>
      </c>
    </row>
    <row r="19" spans="1:8" x14ac:dyDescent="0.25">
      <c r="A19" s="141">
        <v>9</v>
      </c>
      <c r="B19" s="175">
        <v>142</v>
      </c>
      <c r="C19" s="142" t="s">
        <v>118</v>
      </c>
      <c r="D19" s="143" t="s">
        <v>119</v>
      </c>
      <c r="E19" s="197"/>
      <c r="F19" s="200">
        <v>30000</v>
      </c>
      <c r="G19" s="198" t="s">
        <v>286</v>
      </c>
      <c r="H19" s="147" t="s">
        <v>239</v>
      </c>
    </row>
    <row r="20" spans="1:8" x14ac:dyDescent="0.25">
      <c r="A20" s="141">
        <v>10</v>
      </c>
      <c r="B20" s="175">
        <v>143</v>
      </c>
      <c r="C20" s="142" t="s">
        <v>122</v>
      </c>
      <c r="D20" s="143" t="s">
        <v>123</v>
      </c>
      <c r="E20" s="197"/>
      <c r="F20" s="200">
        <v>20000</v>
      </c>
      <c r="G20" s="198" t="s">
        <v>292</v>
      </c>
      <c r="H20" s="147" t="s">
        <v>239</v>
      </c>
    </row>
    <row r="21" spans="1:8" x14ac:dyDescent="0.25">
      <c r="A21" s="141">
        <v>11</v>
      </c>
      <c r="B21" s="175">
        <v>146</v>
      </c>
      <c r="C21" s="142" t="s">
        <v>297</v>
      </c>
      <c r="D21" s="143" t="s">
        <v>298</v>
      </c>
      <c r="E21" s="197"/>
      <c r="F21" s="200">
        <v>29800</v>
      </c>
      <c r="G21" s="198" t="s">
        <v>301</v>
      </c>
      <c r="H21" s="147" t="s">
        <v>239</v>
      </c>
    </row>
    <row r="22" spans="1:8" x14ac:dyDescent="0.25">
      <c r="A22" s="141">
        <v>12</v>
      </c>
      <c r="B22" s="175">
        <v>147</v>
      </c>
      <c r="C22" s="142" t="s">
        <v>308</v>
      </c>
      <c r="D22" s="143" t="s">
        <v>309</v>
      </c>
      <c r="E22" s="197"/>
      <c r="F22" s="200">
        <v>20000</v>
      </c>
      <c r="G22" s="198" t="s">
        <v>313</v>
      </c>
      <c r="H22" s="147" t="s">
        <v>239</v>
      </c>
    </row>
    <row r="23" spans="1:8" x14ac:dyDescent="0.25">
      <c r="A23" s="141">
        <v>13</v>
      </c>
      <c r="B23" s="202">
        <v>160</v>
      </c>
      <c r="C23" s="203" t="s">
        <v>317</v>
      </c>
      <c r="D23" s="204" t="s">
        <v>318</v>
      </c>
      <c r="E23" s="197"/>
      <c r="F23" s="200">
        <v>30000</v>
      </c>
      <c r="G23" s="198" t="s">
        <v>242</v>
      </c>
      <c r="H23" s="147" t="s">
        <v>239</v>
      </c>
    </row>
    <row r="24" spans="1:8" x14ac:dyDescent="0.25">
      <c r="A24" s="141">
        <v>14</v>
      </c>
      <c r="B24" s="175">
        <v>171</v>
      </c>
      <c r="C24" s="142" t="s">
        <v>326</v>
      </c>
      <c r="D24" s="143" t="s">
        <v>327</v>
      </c>
      <c r="E24" s="197"/>
      <c r="F24" s="200">
        <v>29000</v>
      </c>
      <c r="G24" s="198" t="s">
        <v>331</v>
      </c>
      <c r="H24" s="147" t="s">
        <v>239</v>
      </c>
    </row>
    <row r="25" spans="1:8" x14ac:dyDescent="0.25">
      <c r="A25" s="141">
        <v>15</v>
      </c>
      <c r="B25" s="175">
        <v>176</v>
      </c>
      <c r="C25" s="142" t="s">
        <v>126</v>
      </c>
      <c r="D25" s="143" t="s">
        <v>336</v>
      </c>
      <c r="E25" s="197"/>
      <c r="F25" s="200">
        <v>30000</v>
      </c>
      <c r="G25" s="198" t="s">
        <v>340</v>
      </c>
      <c r="H25" s="147" t="s">
        <v>239</v>
      </c>
    </row>
    <row r="26" spans="1:8" x14ac:dyDescent="0.25">
      <c r="A26" s="141">
        <v>16</v>
      </c>
      <c r="B26" s="175">
        <v>177</v>
      </c>
      <c r="C26" s="142" t="s">
        <v>344</v>
      </c>
      <c r="D26" s="143" t="s">
        <v>345</v>
      </c>
      <c r="E26" s="197"/>
      <c r="F26" s="200">
        <v>20000</v>
      </c>
      <c r="G26" s="198" t="s">
        <v>349</v>
      </c>
      <c r="H26" s="147" t="s">
        <v>239</v>
      </c>
    </row>
    <row r="27" spans="1:8" x14ac:dyDescent="0.25">
      <c r="A27" s="141">
        <v>17</v>
      </c>
      <c r="B27" s="175">
        <v>182</v>
      </c>
      <c r="C27" s="142" t="s">
        <v>127</v>
      </c>
      <c r="D27" s="143" t="s">
        <v>128</v>
      </c>
      <c r="E27" s="197"/>
      <c r="F27" s="200">
        <v>30000</v>
      </c>
      <c r="G27" s="198" t="s">
        <v>242</v>
      </c>
      <c r="H27" s="147" t="s">
        <v>239</v>
      </c>
    </row>
    <row r="28" spans="1:8" x14ac:dyDescent="0.25">
      <c r="A28" s="141">
        <v>18</v>
      </c>
      <c r="B28" s="175">
        <v>188</v>
      </c>
      <c r="C28" s="142" t="s">
        <v>131</v>
      </c>
      <c r="D28" s="143" t="s">
        <v>358</v>
      </c>
      <c r="E28" s="197"/>
      <c r="F28" s="200">
        <v>30000</v>
      </c>
      <c r="G28" s="198" t="s">
        <v>361</v>
      </c>
      <c r="H28" s="147" t="s">
        <v>239</v>
      </c>
    </row>
    <row r="29" spans="1:8" x14ac:dyDescent="0.25">
      <c r="A29" s="141">
        <v>19</v>
      </c>
      <c r="B29" s="175">
        <v>192</v>
      </c>
      <c r="C29" s="142" t="s">
        <v>365</v>
      </c>
      <c r="D29" s="143" t="s">
        <v>366</v>
      </c>
      <c r="E29" s="197"/>
      <c r="F29" s="200">
        <v>30000</v>
      </c>
      <c r="G29" s="198" t="s">
        <v>369</v>
      </c>
      <c r="H29" s="147" t="s">
        <v>239</v>
      </c>
    </row>
    <row r="30" spans="1:8" x14ac:dyDescent="0.25">
      <c r="A30" s="141">
        <v>20</v>
      </c>
      <c r="B30" s="175">
        <v>196</v>
      </c>
      <c r="C30" s="142" t="s">
        <v>132</v>
      </c>
      <c r="D30" s="143" t="s">
        <v>374</v>
      </c>
      <c r="E30" s="197"/>
      <c r="F30" s="200">
        <v>30000</v>
      </c>
      <c r="G30" s="198" t="s">
        <v>377</v>
      </c>
      <c r="H30" s="147" t="s">
        <v>239</v>
      </c>
    </row>
    <row r="31" spans="1:8" x14ac:dyDescent="0.25">
      <c r="A31" s="141">
        <v>21</v>
      </c>
      <c r="B31" s="175">
        <v>204</v>
      </c>
      <c r="C31" s="142" t="s">
        <v>380</v>
      </c>
      <c r="D31" s="143" t="s">
        <v>381</v>
      </c>
      <c r="E31" s="197"/>
      <c r="F31" s="200">
        <v>20000</v>
      </c>
      <c r="G31" s="198" t="s">
        <v>385</v>
      </c>
      <c r="H31" s="147" t="s">
        <v>239</v>
      </c>
    </row>
    <row r="32" spans="1:8" x14ac:dyDescent="0.25">
      <c r="A32" s="141">
        <v>22</v>
      </c>
      <c r="B32" s="175">
        <v>213</v>
      </c>
      <c r="C32" s="142" t="s">
        <v>135</v>
      </c>
      <c r="D32" s="143" t="s">
        <v>390</v>
      </c>
      <c r="E32" s="197"/>
      <c r="F32" s="200">
        <v>20000</v>
      </c>
      <c r="G32" s="198" t="s">
        <v>394</v>
      </c>
      <c r="H32" s="147" t="s">
        <v>239</v>
      </c>
    </row>
    <row r="33" spans="1:8" x14ac:dyDescent="0.25">
      <c r="A33" s="141">
        <v>23</v>
      </c>
      <c r="B33" s="175">
        <v>239</v>
      </c>
      <c r="C33" s="142" t="s">
        <v>136</v>
      </c>
      <c r="D33" s="143" t="s">
        <v>397</v>
      </c>
      <c r="E33" s="197"/>
      <c r="F33" s="200">
        <v>20000</v>
      </c>
      <c r="G33" s="198" t="s">
        <v>401</v>
      </c>
      <c r="H33" s="147" t="s">
        <v>239</v>
      </c>
    </row>
    <row r="34" spans="1:8" x14ac:dyDescent="0.25">
      <c r="A34" s="141">
        <v>24</v>
      </c>
      <c r="B34" s="175">
        <v>251</v>
      </c>
      <c r="C34" s="142" t="s">
        <v>137</v>
      </c>
      <c r="D34" s="143" t="s">
        <v>404</v>
      </c>
      <c r="E34" s="197"/>
      <c r="F34" s="200">
        <v>20000</v>
      </c>
      <c r="G34" s="198" t="s">
        <v>408</v>
      </c>
      <c r="H34" s="147" t="s">
        <v>239</v>
      </c>
    </row>
    <row r="35" spans="1:8" x14ac:dyDescent="0.25">
      <c r="A35" s="141">
        <v>25</v>
      </c>
      <c r="B35" s="175">
        <v>254</v>
      </c>
      <c r="C35" s="142" t="s">
        <v>411</v>
      </c>
      <c r="D35" s="143" t="s">
        <v>138</v>
      </c>
      <c r="E35" s="197"/>
      <c r="F35" s="200">
        <v>20000</v>
      </c>
      <c r="G35" s="198" t="s">
        <v>369</v>
      </c>
      <c r="H35" s="147" t="s">
        <v>239</v>
      </c>
    </row>
    <row r="36" spans="1:8" x14ac:dyDescent="0.25">
      <c r="A36" s="141">
        <v>26</v>
      </c>
      <c r="B36" s="175">
        <v>255</v>
      </c>
      <c r="C36" s="142" t="s">
        <v>418</v>
      </c>
      <c r="D36" s="143" t="s">
        <v>419</v>
      </c>
      <c r="E36" s="197"/>
      <c r="F36" s="200">
        <v>20000</v>
      </c>
      <c r="G36" s="198" t="s">
        <v>369</v>
      </c>
      <c r="H36" s="147" t="s">
        <v>239</v>
      </c>
    </row>
    <row r="37" spans="1:8" x14ac:dyDescent="0.25">
      <c r="A37" s="141">
        <v>27</v>
      </c>
      <c r="B37" s="175">
        <v>409</v>
      </c>
      <c r="C37" s="142" t="s">
        <v>191</v>
      </c>
      <c r="D37" s="143" t="s">
        <v>426</v>
      </c>
      <c r="E37" s="197"/>
      <c r="F37" s="200">
        <v>20000</v>
      </c>
      <c r="G37" s="198" t="s">
        <v>429</v>
      </c>
      <c r="H37" s="147" t="s">
        <v>239</v>
      </c>
    </row>
    <row r="38" spans="1:8" x14ac:dyDescent="0.25">
      <c r="A38" s="141">
        <v>28</v>
      </c>
      <c r="B38" s="175">
        <v>418</v>
      </c>
      <c r="C38" s="142" t="s">
        <v>141</v>
      </c>
      <c r="D38" s="143" t="s">
        <v>433</v>
      </c>
      <c r="E38" s="197"/>
      <c r="F38" s="200">
        <v>20000</v>
      </c>
      <c r="G38" s="198" t="s">
        <v>437</v>
      </c>
      <c r="H38" s="147" t="s">
        <v>239</v>
      </c>
    </row>
    <row r="39" spans="1:8" x14ac:dyDescent="0.25">
      <c r="A39" s="141">
        <v>29</v>
      </c>
      <c r="B39" s="175">
        <v>419</v>
      </c>
      <c r="C39" s="142" t="s">
        <v>142</v>
      </c>
      <c r="D39" s="143" t="s">
        <v>143</v>
      </c>
      <c r="E39" s="197"/>
      <c r="F39" s="200">
        <v>20000</v>
      </c>
      <c r="G39" s="198" t="s">
        <v>443</v>
      </c>
      <c r="H39" s="147" t="s">
        <v>239</v>
      </c>
    </row>
    <row r="40" spans="1:8" x14ac:dyDescent="0.25">
      <c r="A40" s="141">
        <v>30</v>
      </c>
      <c r="B40" s="175">
        <v>501</v>
      </c>
      <c r="C40" s="142" t="s">
        <v>195</v>
      </c>
      <c r="D40" s="143" t="s">
        <v>447</v>
      </c>
      <c r="E40" s="197"/>
      <c r="F40" s="200">
        <v>30000</v>
      </c>
      <c r="G40" s="198" t="s">
        <v>451</v>
      </c>
      <c r="H40" s="147" t="s">
        <v>239</v>
      </c>
    </row>
    <row r="41" spans="1:8" x14ac:dyDescent="0.25">
      <c r="A41" s="141">
        <v>31</v>
      </c>
      <c r="B41" s="175">
        <v>502</v>
      </c>
      <c r="C41" s="143" t="s">
        <v>454</v>
      </c>
      <c r="D41" s="143" t="s">
        <v>455</v>
      </c>
      <c r="E41" s="197"/>
      <c r="F41" s="200">
        <v>30000</v>
      </c>
      <c r="G41" s="198" t="s">
        <v>459</v>
      </c>
      <c r="H41" s="147" t="s">
        <v>239</v>
      </c>
    </row>
    <row r="42" spans="1:8" x14ac:dyDescent="0.25">
      <c r="A42" s="141">
        <v>32</v>
      </c>
      <c r="B42" s="175">
        <v>601</v>
      </c>
      <c r="C42" s="142" t="s">
        <v>463</v>
      </c>
      <c r="D42" s="143" t="s">
        <v>464</v>
      </c>
      <c r="E42" s="197"/>
      <c r="F42" s="200">
        <v>20000</v>
      </c>
      <c r="G42" s="198" t="s">
        <v>467</v>
      </c>
      <c r="H42" s="147" t="s">
        <v>239</v>
      </c>
    </row>
    <row r="43" spans="1:8" x14ac:dyDescent="0.25">
      <c r="A43" s="141">
        <v>33</v>
      </c>
      <c r="B43" s="175">
        <v>703</v>
      </c>
      <c r="C43" s="142" t="s">
        <v>155</v>
      </c>
      <c r="D43" s="143" t="s">
        <v>471</v>
      </c>
      <c r="E43" s="197"/>
      <c r="F43" s="200">
        <v>8000</v>
      </c>
      <c r="G43" s="198" t="s">
        <v>475</v>
      </c>
      <c r="H43" s="147" t="s">
        <v>239</v>
      </c>
    </row>
    <row r="44" spans="1:8" x14ac:dyDescent="0.25">
      <c r="A44" s="141">
        <v>34</v>
      </c>
      <c r="B44" s="175">
        <v>904</v>
      </c>
      <c r="C44" s="142" t="s">
        <v>156</v>
      </c>
      <c r="D44" s="143" t="s">
        <v>480</v>
      </c>
      <c r="E44" s="197"/>
      <c r="F44" s="200">
        <v>20000</v>
      </c>
      <c r="G44" s="198" t="s">
        <v>349</v>
      </c>
      <c r="H44" s="147" t="s">
        <v>239</v>
      </c>
    </row>
    <row r="45" spans="1:8" x14ac:dyDescent="0.25">
      <c r="A45" s="141">
        <v>35</v>
      </c>
      <c r="B45" s="175">
        <v>913</v>
      </c>
      <c r="C45" s="142" t="s">
        <v>158</v>
      </c>
      <c r="D45" s="143" t="s">
        <v>159</v>
      </c>
      <c r="E45" s="197"/>
      <c r="F45" s="200">
        <v>20000</v>
      </c>
      <c r="G45" s="198" t="s">
        <v>489</v>
      </c>
      <c r="H45" s="147" t="s">
        <v>239</v>
      </c>
    </row>
    <row r="46" spans="1:8" x14ac:dyDescent="0.25">
      <c r="A46" s="141">
        <v>36</v>
      </c>
      <c r="B46" s="175">
        <v>922</v>
      </c>
      <c r="C46" s="142" t="s">
        <v>162</v>
      </c>
      <c r="D46" s="143" t="s">
        <v>163</v>
      </c>
      <c r="E46" s="197"/>
      <c r="F46" s="200">
        <v>20000</v>
      </c>
      <c r="G46" s="198" t="s">
        <v>496</v>
      </c>
      <c r="H46" s="147" t="s">
        <v>239</v>
      </c>
    </row>
    <row r="47" spans="1:8" x14ac:dyDescent="0.25">
      <c r="A47" s="141">
        <v>37</v>
      </c>
      <c r="B47" s="257">
        <v>101</v>
      </c>
      <c r="C47" s="155" t="s">
        <v>499</v>
      </c>
      <c r="D47" s="155" t="s">
        <v>500</v>
      </c>
      <c r="E47" s="211" t="s">
        <v>97</v>
      </c>
      <c r="F47" s="212">
        <v>15000</v>
      </c>
      <c r="G47" s="198" t="s">
        <v>204</v>
      </c>
      <c r="H47" s="147" t="s">
        <v>239</v>
      </c>
    </row>
    <row r="48" spans="1:8" x14ac:dyDescent="0.25">
      <c r="A48" s="141">
        <v>38</v>
      </c>
      <c r="B48" s="258">
        <v>101</v>
      </c>
      <c r="C48" s="149" t="s">
        <v>502</v>
      </c>
      <c r="D48" s="149" t="s">
        <v>207</v>
      </c>
      <c r="E48" s="216" t="s">
        <v>503</v>
      </c>
      <c r="F48" s="212">
        <v>15000</v>
      </c>
      <c r="G48" s="198" t="s">
        <v>98</v>
      </c>
      <c r="H48" s="147" t="s">
        <v>239</v>
      </c>
    </row>
    <row r="49" spans="1:8" x14ac:dyDescent="0.25">
      <c r="A49" s="141">
        <v>39</v>
      </c>
      <c r="B49" s="258">
        <v>101</v>
      </c>
      <c r="C49" s="149" t="s">
        <v>504</v>
      </c>
      <c r="D49" s="149" t="s">
        <v>101</v>
      </c>
      <c r="E49" s="216" t="s">
        <v>205</v>
      </c>
      <c r="F49" s="212">
        <v>15000</v>
      </c>
      <c r="G49" s="198" t="s">
        <v>96</v>
      </c>
      <c r="H49" s="147" t="s">
        <v>239</v>
      </c>
    </row>
    <row r="50" spans="1:8" x14ac:dyDescent="0.25">
      <c r="A50" s="141">
        <v>40</v>
      </c>
      <c r="B50" s="258">
        <v>101</v>
      </c>
      <c r="C50" s="149" t="s">
        <v>505</v>
      </c>
      <c r="D50" s="149" t="s">
        <v>100</v>
      </c>
      <c r="E50" s="216" t="s">
        <v>506</v>
      </c>
      <c r="F50" s="212">
        <v>15000</v>
      </c>
      <c r="G50" s="198" t="s">
        <v>206</v>
      </c>
      <c r="H50" s="147" t="s">
        <v>239</v>
      </c>
    </row>
    <row r="51" spans="1:8" x14ac:dyDescent="0.25">
      <c r="A51" s="141">
        <v>41</v>
      </c>
      <c r="B51" s="202">
        <v>101</v>
      </c>
      <c r="C51" s="154" t="s">
        <v>507</v>
      </c>
      <c r="D51" s="203" t="s">
        <v>509</v>
      </c>
      <c r="E51" s="220" t="s">
        <v>508</v>
      </c>
      <c r="F51" s="212">
        <v>15000</v>
      </c>
      <c r="G51" s="198" t="s">
        <v>99</v>
      </c>
      <c r="H51" s="147" t="s">
        <v>239</v>
      </c>
    </row>
    <row r="52" spans="1:8" x14ac:dyDescent="0.25">
      <c r="A52" s="141">
        <v>42</v>
      </c>
      <c r="B52" s="258">
        <v>101</v>
      </c>
      <c r="C52" s="149" t="s">
        <v>510</v>
      </c>
      <c r="D52" s="149" t="s">
        <v>95</v>
      </c>
      <c r="E52" s="216" t="s">
        <v>511</v>
      </c>
      <c r="F52" s="212">
        <v>15000</v>
      </c>
      <c r="G52" s="198" t="s">
        <v>96</v>
      </c>
      <c r="H52" s="147" t="s">
        <v>239</v>
      </c>
    </row>
    <row r="53" spans="1:8" x14ac:dyDescent="0.25">
      <c r="A53" s="141">
        <v>43</v>
      </c>
      <c r="B53" s="258">
        <v>110</v>
      </c>
      <c r="C53" s="149" t="s">
        <v>102</v>
      </c>
      <c r="D53" s="149" t="s">
        <v>105</v>
      </c>
      <c r="E53" s="220" t="s">
        <v>512</v>
      </c>
      <c r="F53" s="212">
        <v>15000</v>
      </c>
      <c r="G53" s="198" t="s">
        <v>99</v>
      </c>
      <c r="H53" s="147" t="s">
        <v>239</v>
      </c>
    </row>
    <row r="54" spans="1:8" x14ac:dyDescent="0.25">
      <c r="A54" s="141">
        <v>44</v>
      </c>
      <c r="B54" s="258">
        <v>110</v>
      </c>
      <c r="C54" s="149" t="s">
        <v>102</v>
      </c>
      <c r="D54" s="149" t="s">
        <v>107</v>
      </c>
      <c r="E54" s="220" t="s">
        <v>513</v>
      </c>
      <c r="F54" s="212">
        <v>15000</v>
      </c>
      <c r="G54" s="198" t="s">
        <v>96</v>
      </c>
      <c r="H54" s="147" t="s">
        <v>239</v>
      </c>
    </row>
    <row r="55" spans="1:8" x14ac:dyDescent="0.25">
      <c r="A55" s="141">
        <v>45</v>
      </c>
      <c r="B55" s="258">
        <v>110</v>
      </c>
      <c r="C55" s="149" t="s">
        <v>102</v>
      </c>
      <c r="D55" s="149" t="s">
        <v>108</v>
      </c>
      <c r="E55" s="220" t="s">
        <v>513</v>
      </c>
      <c r="F55" s="212">
        <v>15000</v>
      </c>
      <c r="G55" s="198" t="s">
        <v>96</v>
      </c>
      <c r="H55" s="147" t="s">
        <v>239</v>
      </c>
    </row>
    <row r="56" spans="1:8" x14ac:dyDescent="0.25">
      <c r="A56" s="141">
        <v>46</v>
      </c>
      <c r="B56" s="258">
        <v>110</v>
      </c>
      <c r="C56" s="149" t="s">
        <v>102</v>
      </c>
      <c r="D56" s="149" t="s">
        <v>515</v>
      </c>
      <c r="E56" s="220" t="s">
        <v>514</v>
      </c>
      <c r="F56" s="212">
        <v>15000</v>
      </c>
      <c r="G56" s="198" t="s">
        <v>208</v>
      </c>
      <c r="H56" s="147" t="s">
        <v>516</v>
      </c>
    </row>
    <row r="57" spans="1:8" x14ac:dyDescent="0.25">
      <c r="A57" s="141">
        <v>47</v>
      </c>
      <c r="B57" s="258">
        <v>110</v>
      </c>
      <c r="C57" s="149" t="s">
        <v>102</v>
      </c>
      <c r="D57" s="149" t="s">
        <v>109</v>
      </c>
      <c r="E57" s="220" t="s">
        <v>517</v>
      </c>
      <c r="F57" s="212">
        <v>15000</v>
      </c>
      <c r="G57" s="198" t="s">
        <v>208</v>
      </c>
      <c r="H57" s="147" t="s">
        <v>518</v>
      </c>
    </row>
    <row r="58" spans="1:8" x14ac:dyDescent="0.25">
      <c r="A58" s="141">
        <v>48</v>
      </c>
      <c r="B58" s="258">
        <v>110</v>
      </c>
      <c r="C58" s="149" t="s">
        <v>102</v>
      </c>
      <c r="D58" s="149" t="s">
        <v>520</v>
      </c>
      <c r="E58" s="220" t="s">
        <v>519</v>
      </c>
      <c r="F58" s="212">
        <v>15000</v>
      </c>
      <c r="G58" s="198" t="s">
        <v>206</v>
      </c>
      <c r="H58" s="147" t="s">
        <v>521</v>
      </c>
    </row>
    <row r="59" spans="1:8" x14ac:dyDescent="0.25">
      <c r="A59" s="141">
        <v>49</v>
      </c>
      <c r="B59" s="258">
        <v>110</v>
      </c>
      <c r="C59" s="149" t="s">
        <v>102</v>
      </c>
      <c r="D59" s="149" t="s">
        <v>104</v>
      </c>
      <c r="E59" s="220" t="s">
        <v>512</v>
      </c>
      <c r="F59" s="212">
        <v>15000</v>
      </c>
      <c r="G59" s="198" t="s">
        <v>99</v>
      </c>
      <c r="H59" s="147" t="s">
        <v>239</v>
      </c>
    </row>
    <row r="60" spans="1:8" x14ac:dyDescent="0.25">
      <c r="A60" s="141">
        <v>50</v>
      </c>
      <c r="B60" s="258">
        <v>112</v>
      </c>
      <c r="C60" s="149" t="s">
        <v>111</v>
      </c>
      <c r="D60" s="149" t="s">
        <v>209</v>
      </c>
      <c r="E60" s="216" t="s">
        <v>522</v>
      </c>
      <c r="F60" s="212">
        <v>7000</v>
      </c>
      <c r="G60" s="198" t="s">
        <v>523</v>
      </c>
      <c r="H60" s="147" t="s">
        <v>525</v>
      </c>
    </row>
    <row r="61" spans="1:8" x14ac:dyDescent="0.25">
      <c r="A61" s="141">
        <v>51</v>
      </c>
      <c r="B61" s="258">
        <v>114</v>
      </c>
      <c r="C61" s="149" t="s">
        <v>251</v>
      </c>
      <c r="D61" s="149" t="s">
        <v>527</v>
      </c>
      <c r="E61" s="216" t="s">
        <v>526</v>
      </c>
      <c r="F61" s="212">
        <v>15000</v>
      </c>
      <c r="G61" s="198" t="s">
        <v>528</v>
      </c>
      <c r="H61" s="147" t="s">
        <v>518</v>
      </c>
    </row>
    <row r="62" spans="1:8" x14ac:dyDescent="0.25">
      <c r="A62" s="141">
        <v>52</v>
      </c>
      <c r="B62" s="258">
        <v>114</v>
      </c>
      <c r="C62" s="149" t="s">
        <v>251</v>
      </c>
      <c r="D62" s="149" t="s">
        <v>529</v>
      </c>
      <c r="E62" s="216" t="s">
        <v>526</v>
      </c>
      <c r="F62" s="212">
        <v>15000</v>
      </c>
      <c r="G62" s="198" t="s">
        <v>528</v>
      </c>
      <c r="H62" s="147" t="s">
        <v>518</v>
      </c>
    </row>
    <row r="63" spans="1:8" x14ac:dyDescent="0.25">
      <c r="A63" s="141">
        <v>53</v>
      </c>
      <c r="B63" s="258">
        <v>132</v>
      </c>
      <c r="C63" s="149" t="s">
        <v>530</v>
      </c>
      <c r="D63" s="149" t="s">
        <v>532</v>
      </c>
      <c r="E63" s="216" t="s">
        <v>531</v>
      </c>
      <c r="F63" s="212">
        <v>15000</v>
      </c>
      <c r="G63" s="224" t="s">
        <v>536</v>
      </c>
      <c r="H63" s="147" t="s">
        <v>525</v>
      </c>
    </row>
    <row r="64" spans="1:8" x14ac:dyDescent="0.25">
      <c r="A64" s="141">
        <v>54</v>
      </c>
      <c r="B64" s="258">
        <v>132</v>
      </c>
      <c r="C64" s="149" t="s">
        <v>530</v>
      </c>
      <c r="D64" s="149" t="s">
        <v>540</v>
      </c>
      <c r="E64" s="216" t="s">
        <v>239</v>
      </c>
      <c r="F64" s="212">
        <v>15000</v>
      </c>
      <c r="G64" s="224" t="s">
        <v>112</v>
      </c>
      <c r="H64" s="147" t="s">
        <v>541</v>
      </c>
    </row>
    <row r="65" spans="1:8" x14ac:dyDescent="0.25">
      <c r="A65" s="141">
        <v>55</v>
      </c>
      <c r="B65" s="258">
        <v>134</v>
      </c>
      <c r="C65" s="149" t="s">
        <v>175</v>
      </c>
      <c r="D65" s="149" t="s">
        <v>210</v>
      </c>
      <c r="E65" s="220" t="s">
        <v>542</v>
      </c>
      <c r="F65" s="212">
        <v>15000</v>
      </c>
      <c r="G65" s="224" t="s">
        <v>543</v>
      </c>
      <c r="H65" s="147" t="s">
        <v>518</v>
      </c>
    </row>
    <row r="66" spans="1:8" x14ac:dyDescent="0.25">
      <c r="A66" s="141">
        <v>56</v>
      </c>
      <c r="B66" s="258">
        <v>142</v>
      </c>
      <c r="C66" s="149" t="s">
        <v>118</v>
      </c>
      <c r="D66" s="149" t="s">
        <v>545</v>
      </c>
      <c r="E66" s="216" t="s">
        <v>544</v>
      </c>
      <c r="F66" s="212">
        <v>15000</v>
      </c>
      <c r="G66" s="224" t="s">
        <v>134</v>
      </c>
      <c r="H66" s="147" t="s">
        <v>525</v>
      </c>
    </row>
    <row r="67" spans="1:8" x14ac:dyDescent="0.25">
      <c r="A67" s="141">
        <v>57</v>
      </c>
      <c r="B67" s="258">
        <v>142</v>
      </c>
      <c r="C67" s="149" t="s">
        <v>118</v>
      </c>
      <c r="D67" s="149" t="s">
        <v>120</v>
      </c>
      <c r="E67" s="216" t="s">
        <v>546</v>
      </c>
      <c r="F67" s="212">
        <v>15000</v>
      </c>
      <c r="G67" s="224" t="s">
        <v>121</v>
      </c>
      <c r="H67" s="147" t="s">
        <v>516</v>
      </c>
    </row>
    <row r="68" spans="1:8" x14ac:dyDescent="0.25">
      <c r="A68" s="141">
        <v>58</v>
      </c>
      <c r="B68" s="258">
        <v>142</v>
      </c>
      <c r="C68" s="149" t="s">
        <v>118</v>
      </c>
      <c r="D68" s="149" t="s">
        <v>120</v>
      </c>
      <c r="E68" s="216" t="s">
        <v>547</v>
      </c>
      <c r="F68" s="212">
        <v>15000</v>
      </c>
      <c r="G68" s="224" t="s">
        <v>121</v>
      </c>
      <c r="H68" s="147" t="s">
        <v>518</v>
      </c>
    </row>
    <row r="69" spans="1:8" x14ac:dyDescent="0.25">
      <c r="A69" s="141">
        <v>59</v>
      </c>
      <c r="B69" s="257">
        <v>142</v>
      </c>
      <c r="C69" s="149" t="s">
        <v>118</v>
      </c>
      <c r="D69" s="155" t="s">
        <v>120</v>
      </c>
      <c r="E69" s="211" t="s">
        <v>548</v>
      </c>
      <c r="F69" s="212">
        <v>15000</v>
      </c>
      <c r="G69" s="224" t="s">
        <v>549</v>
      </c>
      <c r="H69" s="147" t="s">
        <v>541</v>
      </c>
    </row>
    <row r="70" spans="1:8" x14ac:dyDescent="0.25">
      <c r="A70" s="141">
        <v>60</v>
      </c>
      <c r="B70" s="257">
        <v>143</v>
      </c>
      <c r="C70" s="155" t="s">
        <v>122</v>
      </c>
      <c r="D70" s="155" t="s">
        <v>125</v>
      </c>
      <c r="E70" s="211" t="s">
        <v>550</v>
      </c>
      <c r="F70" s="212">
        <v>15000</v>
      </c>
      <c r="G70" s="224" t="s">
        <v>140</v>
      </c>
      <c r="H70" s="147" t="s">
        <v>521</v>
      </c>
    </row>
    <row r="71" spans="1:8" x14ac:dyDescent="0.25">
      <c r="A71" s="141">
        <v>61</v>
      </c>
      <c r="B71" s="258">
        <v>143</v>
      </c>
      <c r="C71" s="149" t="s">
        <v>122</v>
      </c>
      <c r="D71" s="149" t="s">
        <v>212</v>
      </c>
      <c r="E71" s="216" t="s">
        <v>551</v>
      </c>
      <c r="F71" s="212">
        <v>15000</v>
      </c>
      <c r="G71" s="224" t="s">
        <v>140</v>
      </c>
      <c r="H71" s="147" t="s">
        <v>521</v>
      </c>
    </row>
    <row r="72" spans="1:8" x14ac:dyDescent="0.25">
      <c r="A72" s="141">
        <v>62</v>
      </c>
      <c r="B72" s="258">
        <v>143</v>
      </c>
      <c r="C72" s="149" t="s">
        <v>122</v>
      </c>
      <c r="D72" s="149" t="s">
        <v>211</v>
      </c>
      <c r="E72" s="216" t="s">
        <v>552</v>
      </c>
      <c r="F72" s="212">
        <v>15000</v>
      </c>
      <c r="G72" s="224" t="s">
        <v>140</v>
      </c>
      <c r="H72" s="147" t="s">
        <v>525</v>
      </c>
    </row>
    <row r="73" spans="1:8" x14ac:dyDescent="0.25">
      <c r="A73" s="141">
        <v>63</v>
      </c>
      <c r="B73" s="258">
        <v>143</v>
      </c>
      <c r="C73" s="149" t="s">
        <v>122</v>
      </c>
      <c r="D73" s="149" t="s">
        <v>554</v>
      </c>
      <c r="E73" s="216" t="s">
        <v>553</v>
      </c>
      <c r="F73" s="212">
        <v>15000</v>
      </c>
      <c r="G73" s="224" t="s">
        <v>124</v>
      </c>
      <c r="H73" s="147" t="s">
        <v>518</v>
      </c>
    </row>
    <row r="74" spans="1:8" x14ac:dyDescent="0.25">
      <c r="A74" s="141">
        <v>64</v>
      </c>
      <c r="B74" s="258">
        <v>143</v>
      </c>
      <c r="C74" s="149" t="s">
        <v>122</v>
      </c>
      <c r="D74" s="149" t="s">
        <v>556</v>
      </c>
      <c r="E74" s="216" t="s">
        <v>555</v>
      </c>
      <c r="F74" s="212">
        <v>15000</v>
      </c>
      <c r="G74" s="224" t="s">
        <v>124</v>
      </c>
      <c r="H74" s="147" t="s">
        <v>516</v>
      </c>
    </row>
    <row r="75" spans="1:8" x14ac:dyDescent="0.25">
      <c r="A75" s="141">
        <v>65</v>
      </c>
      <c r="B75" s="258">
        <v>172</v>
      </c>
      <c r="C75" s="149" t="s">
        <v>557</v>
      </c>
      <c r="D75" s="149" t="s">
        <v>559</v>
      </c>
      <c r="E75" s="216" t="s">
        <v>558</v>
      </c>
      <c r="F75" s="212">
        <v>15000</v>
      </c>
      <c r="G75" s="224" t="s">
        <v>213</v>
      </c>
      <c r="H75" s="147" t="s">
        <v>525</v>
      </c>
    </row>
    <row r="76" spans="1:8" x14ac:dyDescent="0.25">
      <c r="A76" s="141">
        <v>66</v>
      </c>
      <c r="B76" s="258">
        <v>186</v>
      </c>
      <c r="C76" s="149" t="s">
        <v>129</v>
      </c>
      <c r="D76" s="149" t="s">
        <v>130</v>
      </c>
      <c r="E76" s="216" t="s">
        <v>562</v>
      </c>
      <c r="F76" s="212">
        <v>15000</v>
      </c>
      <c r="G76" s="224" t="s">
        <v>96</v>
      </c>
      <c r="H76" s="147" t="s">
        <v>518</v>
      </c>
    </row>
    <row r="77" spans="1:8" x14ac:dyDescent="0.25">
      <c r="A77" s="141">
        <v>67</v>
      </c>
      <c r="B77" s="258">
        <v>186</v>
      </c>
      <c r="C77" s="149" t="s">
        <v>129</v>
      </c>
      <c r="D77" s="149" t="s">
        <v>568</v>
      </c>
      <c r="E77" s="216" t="s">
        <v>562</v>
      </c>
      <c r="F77" s="212">
        <v>15000</v>
      </c>
      <c r="G77" s="224" t="s">
        <v>96</v>
      </c>
      <c r="H77" s="147" t="s">
        <v>518</v>
      </c>
    </row>
    <row r="78" spans="1:8" s="25" customFormat="1" x14ac:dyDescent="0.25">
      <c r="A78" s="141">
        <v>68</v>
      </c>
      <c r="B78" s="258">
        <v>198</v>
      </c>
      <c r="C78" s="149" t="s">
        <v>133</v>
      </c>
      <c r="D78" s="149" t="s">
        <v>217</v>
      </c>
      <c r="E78" s="216" t="s">
        <v>569</v>
      </c>
      <c r="F78" s="212">
        <v>7000</v>
      </c>
      <c r="G78" s="224" t="s">
        <v>99</v>
      </c>
      <c r="H78" s="147" t="s">
        <v>525</v>
      </c>
    </row>
    <row r="79" spans="1:8" s="25" customFormat="1" x14ac:dyDescent="0.25">
      <c r="A79" s="141">
        <v>69</v>
      </c>
      <c r="B79" s="258">
        <v>198</v>
      </c>
      <c r="C79" s="149" t="s">
        <v>133</v>
      </c>
      <c r="D79" s="149" t="s">
        <v>217</v>
      </c>
      <c r="E79" s="216" t="s">
        <v>216</v>
      </c>
      <c r="F79" s="212">
        <v>7000</v>
      </c>
      <c r="G79" s="224" t="s">
        <v>99</v>
      </c>
      <c r="H79" s="147" t="s">
        <v>239</v>
      </c>
    </row>
    <row r="80" spans="1:8" s="25" customFormat="1" x14ac:dyDescent="0.25">
      <c r="A80" s="141">
        <v>70</v>
      </c>
      <c r="B80" s="258">
        <v>198</v>
      </c>
      <c r="C80" s="149" t="s">
        <v>133</v>
      </c>
      <c r="D80" s="149" t="s">
        <v>576</v>
      </c>
      <c r="E80" s="216" t="s">
        <v>575</v>
      </c>
      <c r="F80" s="226">
        <v>3000</v>
      </c>
      <c r="G80" s="224" t="s">
        <v>577</v>
      </c>
      <c r="H80" s="147" t="s">
        <v>518</v>
      </c>
    </row>
    <row r="81" spans="1:8" s="25" customFormat="1" x14ac:dyDescent="0.25">
      <c r="A81" s="141">
        <v>71</v>
      </c>
      <c r="B81" s="259">
        <v>198</v>
      </c>
      <c r="C81" s="156" t="s">
        <v>133</v>
      </c>
      <c r="D81" s="156" t="s">
        <v>580</v>
      </c>
      <c r="E81" s="228" t="s">
        <v>579</v>
      </c>
      <c r="F81" s="229">
        <v>12000</v>
      </c>
      <c r="G81" s="224" t="s">
        <v>99</v>
      </c>
      <c r="H81" s="147" t="s">
        <v>525</v>
      </c>
    </row>
    <row r="82" spans="1:8" s="25" customFormat="1" x14ac:dyDescent="0.25">
      <c r="A82" s="141">
        <v>72</v>
      </c>
      <c r="B82" s="258">
        <v>234</v>
      </c>
      <c r="C82" s="149" t="s">
        <v>582</v>
      </c>
      <c r="D82" s="149" t="s">
        <v>584</v>
      </c>
      <c r="E82" s="216" t="s">
        <v>583</v>
      </c>
      <c r="F82" s="226">
        <v>10000</v>
      </c>
      <c r="G82" s="224" t="s">
        <v>543</v>
      </c>
      <c r="H82" s="147" t="s">
        <v>521</v>
      </c>
    </row>
    <row r="83" spans="1:8" s="25" customFormat="1" x14ac:dyDescent="0.25">
      <c r="A83" s="141">
        <v>73</v>
      </c>
      <c r="B83" s="257">
        <v>239</v>
      </c>
      <c r="C83" s="155" t="s">
        <v>136</v>
      </c>
      <c r="D83" s="155" t="s">
        <v>592</v>
      </c>
      <c r="E83" s="211" t="s">
        <v>591</v>
      </c>
      <c r="F83" s="226">
        <v>10000</v>
      </c>
      <c r="G83" s="224" t="s">
        <v>121</v>
      </c>
      <c r="H83" s="147" t="s">
        <v>525</v>
      </c>
    </row>
    <row r="84" spans="1:8" s="25" customFormat="1" x14ac:dyDescent="0.25">
      <c r="A84" s="141">
        <v>74</v>
      </c>
      <c r="B84" s="202">
        <v>239</v>
      </c>
      <c r="C84" s="154" t="s">
        <v>136</v>
      </c>
      <c r="D84" s="203" t="s">
        <v>594</v>
      </c>
      <c r="E84" s="220" t="s">
        <v>593</v>
      </c>
      <c r="F84" s="226">
        <v>10000</v>
      </c>
      <c r="G84" s="224" t="s">
        <v>106</v>
      </c>
      <c r="H84" s="147" t="s">
        <v>525</v>
      </c>
    </row>
    <row r="85" spans="1:8" s="25" customFormat="1" x14ac:dyDescent="0.25">
      <c r="A85" s="141">
        <v>75</v>
      </c>
      <c r="B85" s="258">
        <v>409</v>
      </c>
      <c r="C85" s="149" t="s">
        <v>191</v>
      </c>
      <c r="D85" s="149" t="s">
        <v>139</v>
      </c>
      <c r="E85" s="216" t="s">
        <v>595</v>
      </c>
      <c r="F85" s="226">
        <v>10000</v>
      </c>
      <c r="G85" s="224" t="s">
        <v>596</v>
      </c>
      <c r="H85" s="147" t="s">
        <v>239</v>
      </c>
    </row>
    <row r="86" spans="1:8" s="25" customFormat="1" x14ac:dyDescent="0.25">
      <c r="A86" s="141">
        <v>76</v>
      </c>
      <c r="B86" s="258">
        <v>409</v>
      </c>
      <c r="C86" s="149" t="s">
        <v>191</v>
      </c>
      <c r="D86" s="149" t="s">
        <v>598</v>
      </c>
      <c r="E86" s="220" t="s">
        <v>597</v>
      </c>
      <c r="F86" s="226">
        <v>10000</v>
      </c>
      <c r="G86" s="224" t="s">
        <v>208</v>
      </c>
      <c r="H86" s="147" t="s">
        <v>525</v>
      </c>
    </row>
    <row r="87" spans="1:8" s="25" customFormat="1" x14ac:dyDescent="0.25">
      <c r="A87" s="141">
        <v>77</v>
      </c>
      <c r="B87" s="258">
        <v>409</v>
      </c>
      <c r="C87" s="149" t="s">
        <v>191</v>
      </c>
      <c r="D87" s="149" t="s">
        <v>218</v>
      </c>
      <c r="E87" s="220" t="s">
        <v>599</v>
      </c>
      <c r="F87" s="226">
        <v>10000</v>
      </c>
      <c r="G87" s="224" t="s">
        <v>208</v>
      </c>
      <c r="H87" s="147" t="s">
        <v>518</v>
      </c>
    </row>
    <row r="88" spans="1:8" s="25" customFormat="1" x14ac:dyDescent="0.25">
      <c r="A88" s="141">
        <v>78</v>
      </c>
      <c r="B88" s="258">
        <v>409</v>
      </c>
      <c r="C88" s="149" t="s">
        <v>191</v>
      </c>
      <c r="D88" s="149" t="s">
        <v>219</v>
      </c>
      <c r="E88" s="220" t="s">
        <v>600</v>
      </c>
      <c r="F88" s="226">
        <v>10000</v>
      </c>
      <c r="G88" s="224" t="s">
        <v>98</v>
      </c>
      <c r="H88" s="147" t="s">
        <v>521</v>
      </c>
    </row>
    <row r="89" spans="1:8" s="25" customFormat="1" x14ac:dyDescent="0.25">
      <c r="A89" s="141">
        <v>79</v>
      </c>
      <c r="B89" s="257">
        <v>419</v>
      </c>
      <c r="C89" s="155" t="s">
        <v>144</v>
      </c>
      <c r="D89" s="155" t="s">
        <v>602</v>
      </c>
      <c r="E89" s="211" t="s">
        <v>601</v>
      </c>
      <c r="F89" s="226">
        <v>10000</v>
      </c>
      <c r="G89" s="224" t="s">
        <v>124</v>
      </c>
      <c r="H89" s="147" t="s">
        <v>518</v>
      </c>
    </row>
    <row r="90" spans="1:8" s="25" customFormat="1" x14ac:dyDescent="0.25">
      <c r="A90" s="141">
        <v>80</v>
      </c>
      <c r="B90" s="257">
        <v>419</v>
      </c>
      <c r="C90" s="155" t="s">
        <v>144</v>
      </c>
      <c r="D90" s="155" t="s">
        <v>604</v>
      </c>
      <c r="E90" s="211" t="s">
        <v>603</v>
      </c>
      <c r="F90" s="226">
        <v>10000</v>
      </c>
      <c r="G90" s="224" t="s">
        <v>99</v>
      </c>
      <c r="H90" s="147" t="s">
        <v>516</v>
      </c>
    </row>
    <row r="91" spans="1:8" s="25" customFormat="1" x14ac:dyDescent="0.25">
      <c r="A91" s="141">
        <v>81</v>
      </c>
      <c r="B91" s="257">
        <v>501</v>
      </c>
      <c r="C91" s="155" t="s">
        <v>195</v>
      </c>
      <c r="D91" s="155" t="s">
        <v>145</v>
      </c>
      <c r="E91" s="211" t="s">
        <v>605</v>
      </c>
      <c r="F91" s="226">
        <v>10000</v>
      </c>
      <c r="G91" s="224" t="s">
        <v>110</v>
      </c>
      <c r="H91" s="147" t="s">
        <v>521</v>
      </c>
    </row>
    <row r="92" spans="1:8" s="25" customFormat="1" x14ac:dyDescent="0.25">
      <c r="A92" s="141">
        <v>82</v>
      </c>
      <c r="B92" s="258">
        <v>501</v>
      </c>
      <c r="C92" s="149" t="s">
        <v>195</v>
      </c>
      <c r="D92" s="149" t="s">
        <v>146</v>
      </c>
      <c r="E92" s="216" t="s">
        <v>597</v>
      </c>
      <c r="F92" s="226">
        <v>10000</v>
      </c>
      <c r="G92" s="224" t="s">
        <v>110</v>
      </c>
      <c r="H92" s="147" t="s">
        <v>525</v>
      </c>
    </row>
    <row r="93" spans="1:8" s="25" customFormat="1" x14ac:dyDescent="0.25">
      <c r="A93" s="141">
        <v>83</v>
      </c>
      <c r="B93" s="258">
        <v>501</v>
      </c>
      <c r="C93" s="149" t="s">
        <v>195</v>
      </c>
      <c r="D93" s="149" t="s">
        <v>147</v>
      </c>
      <c r="E93" s="216" t="s">
        <v>606</v>
      </c>
      <c r="F93" s="226">
        <v>10000</v>
      </c>
      <c r="G93" s="224" t="s">
        <v>110</v>
      </c>
      <c r="H93" s="147" t="s">
        <v>607</v>
      </c>
    </row>
    <row r="94" spans="1:8" s="25" customFormat="1" x14ac:dyDescent="0.25">
      <c r="A94" s="141">
        <v>84</v>
      </c>
      <c r="B94" s="257">
        <v>501</v>
      </c>
      <c r="C94" s="155" t="s">
        <v>195</v>
      </c>
      <c r="D94" s="155" t="s">
        <v>149</v>
      </c>
      <c r="E94" s="211" t="s">
        <v>608</v>
      </c>
      <c r="F94" s="226">
        <v>10000</v>
      </c>
      <c r="G94" s="224" t="s">
        <v>110</v>
      </c>
      <c r="H94" s="147" t="s">
        <v>541</v>
      </c>
    </row>
    <row r="95" spans="1:8" s="25" customFormat="1" x14ac:dyDescent="0.25">
      <c r="A95" s="141">
        <v>85</v>
      </c>
      <c r="B95" s="258">
        <v>501</v>
      </c>
      <c r="C95" s="149" t="s">
        <v>195</v>
      </c>
      <c r="D95" s="149" t="s">
        <v>148</v>
      </c>
      <c r="E95" s="216" t="s">
        <v>609</v>
      </c>
      <c r="F95" s="226">
        <v>10000</v>
      </c>
      <c r="G95" s="224" t="s">
        <v>110</v>
      </c>
      <c r="H95" s="147" t="s">
        <v>518</v>
      </c>
    </row>
    <row r="96" spans="1:8" s="25" customFormat="1" x14ac:dyDescent="0.25">
      <c r="A96" s="141">
        <v>86</v>
      </c>
      <c r="B96" s="202">
        <v>502</v>
      </c>
      <c r="C96" s="154" t="s">
        <v>454</v>
      </c>
      <c r="D96" s="203" t="s">
        <v>153</v>
      </c>
      <c r="E96" s="220" t="s">
        <v>608</v>
      </c>
      <c r="F96" s="226">
        <v>10000</v>
      </c>
      <c r="G96" s="224" t="s">
        <v>110</v>
      </c>
      <c r="H96" s="147" t="s">
        <v>541</v>
      </c>
    </row>
    <row r="97" spans="1:8" s="25" customFormat="1" x14ac:dyDescent="0.25">
      <c r="A97" s="141">
        <v>87</v>
      </c>
      <c r="B97" s="258">
        <v>502</v>
      </c>
      <c r="C97" s="149" t="s">
        <v>454</v>
      </c>
      <c r="D97" s="149" t="s">
        <v>150</v>
      </c>
      <c r="E97" s="216" t="s">
        <v>610</v>
      </c>
      <c r="F97" s="226">
        <v>10000</v>
      </c>
      <c r="G97" s="224" t="s">
        <v>611</v>
      </c>
      <c r="H97" s="147" t="s">
        <v>518</v>
      </c>
    </row>
    <row r="98" spans="1:8" s="25" customFormat="1" x14ac:dyDescent="0.25">
      <c r="A98" s="141">
        <v>88</v>
      </c>
      <c r="B98" s="257">
        <v>502</v>
      </c>
      <c r="C98" s="155" t="s">
        <v>612</v>
      </c>
      <c r="D98" s="155" t="s">
        <v>152</v>
      </c>
      <c r="E98" s="211" t="s">
        <v>597</v>
      </c>
      <c r="F98" s="226">
        <v>10000</v>
      </c>
      <c r="G98" s="224" t="s">
        <v>151</v>
      </c>
      <c r="H98" s="147" t="s">
        <v>516</v>
      </c>
    </row>
    <row r="99" spans="1:8" s="25" customFormat="1" x14ac:dyDescent="0.25">
      <c r="A99" s="141">
        <v>89</v>
      </c>
      <c r="B99" s="202">
        <v>601</v>
      </c>
      <c r="C99" s="154" t="s">
        <v>463</v>
      </c>
      <c r="D99" s="203" t="s">
        <v>220</v>
      </c>
      <c r="E99" s="220" t="s">
        <v>613</v>
      </c>
      <c r="F99" s="226">
        <v>10000</v>
      </c>
      <c r="G99" s="235" t="s">
        <v>614</v>
      </c>
      <c r="H99" s="147" t="s">
        <v>541</v>
      </c>
    </row>
    <row r="100" spans="1:8" s="25" customFormat="1" x14ac:dyDescent="0.25">
      <c r="A100" s="141">
        <v>90</v>
      </c>
      <c r="B100" s="202">
        <v>601</v>
      </c>
      <c r="C100" s="154" t="s">
        <v>463</v>
      </c>
      <c r="D100" s="203" t="s">
        <v>154</v>
      </c>
      <c r="E100" s="220" t="s">
        <v>615</v>
      </c>
      <c r="F100" s="236">
        <v>10000</v>
      </c>
      <c r="G100" s="142" t="s">
        <v>614</v>
      </c>
      <c r="H100" s="147" t="s">
        <v>521</v>
      </c>
    </row>
    <row r="101" spans="1:8" x14ac:dyDescent="0.25">
      <c r="A101" s="141">
        <v>91</v>
      </c>
      <c r="B101" s="258">
        <v>904</v>
      </c>
      <c r="C101" s="149" t="s">
        <v>156</v>
      </c>
      <c r="D101" s="149" t="s">
        <v>157</v>
      </c>
      <c r="E101" s="216" t="s">
        <v>616</v>
      </c>
      <c r="F101" s="226">
        <v>10000</v>
      </c>
      <c r="G101" s="237" t="s">
        <v>98</v>
      </c>
      <c r="H101" s="147" t="s">
        <v>239</v>
      </c>
    </row>
    <row r="102" spans="1:8" x14ac:dyDescent="0.25">
      <c r="A102" s="141">
        <v>92</v>
      </c>
      <c r="B102" s="258">
        <v>904</v>
      </c>
      <c r="C102" s="149" t="s">
        <v>156</v>
      </c>
      <c r="D102" s="149" t="s">
        <v>618</v>
      </c>
      <c r="E102" s="216" t="s">
        <v>617</v>
      </c>
      <c r="F102" s="226">
        <v>10000</v>
      </c>
      <c r="G102" s="237" t="s">
        <v>208</v>
      </c>
      <c r="H102" s="147" t="s">
        <v>518</v>
      </c>
    </row>
    <row r="103" spans="1:8" x14ac:dyDescent="0.25">
      <c r="A103" s="141">
        <v>93</v>
      </c>
      <c r="B103" s="258">
        <v>913</v>
      </c>
      <c r="C103" s="149" t="s">
        <v>158</v>
      </c>
      <c r="D103" s="149" t="s">
        <v>160</v>
      </c>
      <c r="E103" s="216" t="s">
        <v>517</v>
      </c>
      <c r="F103" s="226">
        <v>10000</v>
      </c>
      <c r="G103" s="237" t="s">
        <v>614</v>
      </c>
      <c r="H103" s="147" t="s">
        <v>518</v>
      </c>
    </row>
    <row r="104" spans="1:8" x14ac:dyDescent="0.25">
      <c r="A104" s="141">
        <v>94</v>
      </c>
      <c r="B104" s="258">
        <v>914</v>
      </c>
      <c r="C104" s="149" t="s">
        <v>161</v>
      </c>
      <c r="D104" s="149" t="s">
        <v>620</v>
      </c>
      <c r="E104" s="220" t="s">
        <v>619</v>
      </c>
      <c r="F104" s="226">
        <v>10000</v>
      </c>
      <c r="G104" s="237" t="s">
        <v>624</v>
      </c>
      <c r="H104" s="147" t="s">
        <v>518</v>
      </c>
    </row>
    <row r="105" spans="1:8" x14ac:dyDescent="0.25">
      <c r="A105" s="141">
        <v>95</v>
      </c>
      <c r="B105" s="258">
        <v>922</v>
      </c>
      <c r="C105" s="149" t="s">
        <v>162</v>
      </c>
      <c r="D105" s="149" t="s">
        <v>164</v>
      </c>
      <c r="E105" s="216" t="s">
        <v>517</v>
      </c>
      <c r="F105" s="226">
        <v>11000</v>
      </c>
      <c r="G105" s="237" t="s">
        <v>208</v>
      </c>
      <c r="H105" s="147" t="s">
        <v>518</v>
      </c>
    </row>
    <row r="106" spans="1:8" x14ac:dyDescent="0.25">
      <c r="A106" s="141">
        <v>96</v>
      </c>
      <c r="B106" s="258">
        <v>922</v>
      </c>
      <c r="C106" s="149" t="s">
        <v>162</v>
      </c>
      <c r="D106" s="149" t="s">
        <v>222</v>
      </c>
      <c r="E106" s="216" t="s">
        <v>221</v>
      </c>
      <c r="F106" s="212">
        <v>11000</v>
      </c>
      <c r="G106" s="237" t="s">
        <v>208</v>
      </c>
      <c r="H106" s="147" t="s">
        <v>518</v>
      </c>
    </row>
    <row r="107" spans="1:8" x14ac:dyDescent="0.25">
      <c r="A107" s="141">
        <v>97</v>
      </c>
      <c r="B107" s="202">
        <v>922</v>
      </c>
      <c r="C107" s="154" t="s">
        <v>162</v>
      </c>
      <c r="D107" s="203" t="s">
        <v>165</v>
      </c>
      <c r="E107" s="220" t="s">
        <v>628</v>
      </c>
      <c r="F107" s="236">
        <v>10000</v>
      </c>
      <c r="G107" s="237" t="s">
        <v>208</v>
      </c>
      <c r="H107" s="147" t="s">
        <v>239</v>
      </c>
    </row>
    <row r="108" spans="1:8" x14ac:dyDescent="0.25">
      <c r="A108" s="141">
        <v>98</v>
      </c>
      <c r="B108" s="258">
        <v>926</v>
      </c>
      <c r="C108" s="149" t="s">
        <v>166</v>
      </c>
      <c r="D108" s="149" t="s">
        <v>167</v>
      </c>
      <c r="E108" s="220" t="s">
        <v>629</v>
      </c>
      <c r="F108" s="212">
        <v>10000</v>
      </c>
      <c r="G108" s="237" t="s">
        <v>614</v>
      </c>
      <c r="H108" s="147" t="s">
        <v>239</v>
      </c>
    </row>
    <row r="109" spans="1:8" x14ac:dyDescent="0.25">
      <c r="A109" s="141"/>
      <c r="B109" s="176"/>
      <c r="C109" s="149"/>
      <c r="D109" s="152"/>
      <c r="E109" s="150"/>
      <c r="F109" s="5"/>
      <c r="G109" s="146"/>
    </row>
    <row r="110" spans="1:8" x14ac:dyDescent="0.25">
      <c r="A110" s="141"/>
      <c r="B110" s="176"/>
      <c r="C110" s="149"/>
      <c r="D110" s="157"/>
      <c r="E110" s="150"/>
      <c r="F110" s="5"/>
      <c r="G110" s="146"/>
    </row>
    <row r="111" spans="1:8" x14ac:dyDescent="0.25">
      <c r="A111" s="141"/>
      <c r="B111" s="177"/>
      <c r="C111" s="149"/>
      <c r="D111" s="151"/>
      <c r="E111" s="150"/>
      <c r="F111" s="5"/>
      <c r="G111" s="146"/>
    </row>
    <row r="112" spans="1:8" x14ac:dyDescent="0.25">
      <c r="A112" s="141"/>
      <c r="B112" s="176"/>
      <c r="C112" s="149"/>
      <c r="D112" s="158"/>
      <c r="E112" s="150"/>
      <c r="F112" s="5"/>
      <c r="G112" s="146"/>
    </row>
    <row r="113" spans="1:7" x14ac:dyDescent="0.25">
      <c r="A113" s="141"/>
      <c r="B113" s="176"/>
      <c r="C113" s="149"/>
      <c r="D113" s="158"/>
      <c r="E113" s="150"/>
      <c r="F113" s="5"/>
      <c r="G113" s="146"/>
    </row>
    <row r="114" spans="1:7" x14ac:dyDescent="0.25">
      <c r="A114" s="141"/>
      <c r="B114" s="176"/>
      <c r="C114" s="149"/>
      <c r="D114" s="158"/>
      <c r="E114" s="150"/>
      <c r="F114" s="5"/>
      <c r="G114" s="146"/>
    </row>
    <row r="115" spans="1:7" x14ac:dyDescent="0.25">
      <c r="A115" s="141"/>
      <c r="B115" s="176"/>
      <c r="C115" s="149"/>
      <c r="D115" s="159"/>
      <c r="E115" s="150"/>
      <c r="F115" s="5"/>
      <c r="G115" s="146"/>
    </row>
    <row r="116" spans="1:7" x14ac:dyDescent="0.25">
      <c r="A116" s="141"/>
      <c r="B116" s="178"/>
      <c r="C116" s="182"/>
      <c r="D116" s="158"/>
      <c r="E116" s="162"/>
      <c r="F116" s="5"/>
      <c r="G116" s="146"/>
    </row>
    <row r="117" spans="1:7" x14ac:dyDescent="0.25">
      <c r="A117" s="141"/>
      <c r="B117" s="179"/>
      <c r="C117" s="183"/>
      <c r="D117" s="168"/>
      <c r="E117" s="167"/>
      <c r="F117" s="5"/>
      <c r="G117" s="146"/>
    </row>
    <row r="118" spans="1:7" x14ac:dyDescent="0.25">
      <c r="A118" s="141"/>
      <c r="B118" s="180"/>
      <c r="C118" s="184"/>
      <c r="D118" s="171"/>
      <c r="E118" s="167"/>
      <c r="F118" s="5"/>
      <c r="G118" s="146"/>
    </row>
    <row r="119" spans="1:7" x14ac:dyDescent="0.25">
      <c r="A119" s="141"/>
      <c r="B119" s="181"/>
      <c r="C119" s="185"/>
      <c r="D119" s="158"/>
      <c r="E119" s="162"/>
      <c r="F119" s="5"/>
      <c r="G119" s="146"/>
    </row>
  </sheetData>
  <sheetProtection selectLockedCells="1"/>
  <pageMargins left="0.78749999999999998" right="0.78749999999999998"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zoomScaleNormal="100" workbookViewId="0">
      <selection activeCell="B27" sqref="B27"/>
    </sheetView>
  </sheetViews>
  <sheetFormatPr defaultColWidth="9.109375" defaultRowHeight="13.2" x14ac:dyDescent="0.25"/>
  <cols>
    <col min="1" max="1" width="7.33203125" style="26" customWidth="1"/>
    <col min="2" max="2" width="24" style="26" customWidth="1"/>
    <col min="3" max="3" width="57.109375" style="26" customWidth="1"/>
    <col min="4" max="11" width="8.5546875" style="26" customWidth="1"/>
    <col min="12" max="16384" width="9.109375" style="26"/>
  </cols>
  <sheetData>
    <row r="1" spans="1:16" s="25" customFormat="1" ht="54" customHeight="1" x14ac:dyDescent="0.25">
      <c r="A1" s="47">
        <v>2026</v>
      </c>
      <c r="B1" s="48" t="str">
        <f>'Seznam dotací'!$B$8</f>
        <v>RČ</v>
      </c>
      <c r="C1" s="49">
        <f>'Seznam dotací'!$A$8</f>
        <v>0</v>
      </c>
      <c r="D1" s="30"/>
      <c r="E1" s="30"/>
      <c r="F1" s="30"/>
    </row>
    <row r="2" spans="1:16" ht="18" customHeight="1" x14ac:dyDescent="0.25">
      <c r="A2" s="242" t="s">
        <v>19</v>
      </c>
      <c r="B2" s="242"/>
      <c r="C2" s="242"/>
      <c r="D2" s="50"/>
      <c r="E2" s="50"/>
    </row>
    <row r="3" spans="1:16" s="25" customFormat="1" ht="36.75" customHeight="1" x14ac:dyDescent="0.25">
      <c r="A3" s="241" t="s">
        <v>20</v>
      </c>
      <c r="B3" s="241"/>
      <c r="C3" s="51" t="str">
        <f>VLOOKUP($C$1,data!$A$1:$H$118,3,FALSE())</f>
        <v>žadatel</v>
      </c>
      <c r="D3" s="52"/>
      <c r="E3" s="52"/>
    </row>
    <row r="4" spans="1:16" s="25" customFormat="1" ht="21.75" customHeight="1" x14ac:dyDescent="0.25">
      <c r="A4" s="241" t="s">
        <v>21</v>
      </c>
      <c r="B4" s="241"/>
      <c r="C4" s="53" t="str">
        <f>VLOOKUP($C$1,data!$A$1:$H$118,4,FALSE())</f>
        <v>projekt</v>
      </c>
      <c r="D4" s="52"/>
      <c r="E4" s="52"/>
    </row>
    <row r="5" spans="1:16" s="25" customFormat="1" ht="21.75" customHeight="1" x14ac:dyDescent="0.25">
      <c r="A5" s="241" t="s">
        <v>22</v>
      </c>
      <c r="B5" s="241"/>
      <c r="C5" s="54" t="str">
        <f>VLOOKUP($C$1,data!$A$1:$H$118,6,FALSE())</f>
        <v>častka celkem</v>
      </c>
      <c r="D5" s="52"/>
      <c r="E5" s="52"/>
    </row>
    <row r="6" spans="1:16" s="25" customFormat="1" ht="18" customHeight="1" x14ac:dyDescent="0.25">
      <c r="A6" s="244" t="s">
        <v>23</v>
      </c>
      <c r="B6" s="244"/>
      <c r="C6" s="244"/>
      <c r="D6" s="52"/>
      <c r="E6" s="52"/>
    </row>
    <row r="7" spans="1:16" s="25" customFormat="1" ht="23.25" customHeight="1" x14ac:dyDescent="0.25">
      <c r="A7" s="240" t="str">
        <f>VLOOKUP($C$1,data!$A$1:$H$118,7,FALSE())</f>
        <v>použití I</v>
      </c>
      <c r="B7" s="240"/>
      <c r="C7" s="240"/>
      <c r="D7" s="52"/>
      <c r="E7" s="52"/>
    </row>
    <row r="8" spans="1:16" s="25" customFormat="1" ht="21" customHeight="1" x14ac:dyDescent="0.25">
      <c r="A8" s="241" t="s">
        <v>24</v>
      </c>
      <c r="B8" s="241"/>
      <c r="C8" s="55" t="str">
        <f>VLOOKUP($C$1,data!$A$1:$H$118,8,FALSE())</f>
        <v xml:space="preserve">termín vyúčtování </v>
      </c>
      <c r="D8" s="52"/>
      <c r="E8" s="52"/>
    </row>
    <row r="9" spans="1:16" ht="27.75" customHeight="1" x14ac:dyDescent="0.25">
      <c r="A9" s="242" t="s">
        <v>25</v>
      </c>
      <c r="B9" s="242"/>
      <c r="C9" s="242"/>
      <c r="D9" s="50"/>
      <c r="E9" s="50"/>
    </row>
    <row r="10" spans="1:16" ht="20.25" customHeight="1" x14ac:dyDescent="0.25">
      <c r="A10" s="56" t="s">
        <v>26</v>
      </c>
      <c r="B10" s="57" t="s">
        <v>27</v>
      </c>
      <c r="C10" s="58" t="s">
        <v>28</v>
      </c>
      <c r="D10" s="50"/>
      <c r="E10" s="50"/>
    </row>
    <row r="11" spans="1:16" ht="18" customHeight="1" x14ac:dyDescent="0.25">
      <c r="A11" s="59">
        <v>1</v>
      </c>
      <c r="B11" s="60"/>
      <c r="C11" s="61"/>
      <c r="D11" s="62" t="s">
        <v>29</v>
      </c>
      <c r="E11" s="63"/>
      <c r="F11" s="64"/>
      <c r="G11" s="64"/>
      <c r="H11" s="64"/>
      <c r="I11" s="64"/>
      <c r="J11" s="64"/>
      <c r="K11" s="64"/>
      <c r="L11" s="64"/>
      <c r="M11" s="64"/>
      <c r="N11" s="64"/>
      <c r="O11" s="64"/>
      <c r="P11" s="64"/>
    </row>
    <row r="12" spans="1:16" ht="18" customHeight="1" x14ac:dyDescent="0.25">
      <c r="A12" s="59">
        <v>2</v>
      </c>
      <c r="B12" s="60"/>
      <c r="C12" s="61"/>
      <c r="D12" s="62" t="s">
        <v>30</v>
      </c>
      <c r="E12" s="63"/>
      <c r="F12" s="64"/>
      <c r="G12" s="64"/>
      <c r="H12" s="64"/>
      <c r="I12" s="64"/>
      <c r="J12" s="64"/>
      <c r="K12" s="64"/>
      <c r="L12" s="64"/>
      <c r="M12" s="64"/>
      <c r="N12" s="64"/>
      <c r="O12" s="64"/>
      <c r="P12" s="64"/>
    </row>
    <row r="13" spans="1:16" ht="18" customHeight="1" x14ac:dyDescent="0.25">
      <c r="A13" s="59">
        <v>3</v>
      </c>
      <c r="B13" s="60"/>
      <c r="C13" s="61"/>
      <c r="D13" s="62" t="s">
        <v>31</v>
      </c>
      <c r="E13" s="63"/>
      <c r="F13" s="64"/>
      <c r="G13" s="64"/>
      <c r="H13" s="64"/>
      <c r="I13" s="64"/>
      <c r="J13" s="64"/>
      <c r="K13" s="64"/>
      <c r="L13" s="64"/>
      <c r="M13" s="64"/>
      <c r="N13" s="64"/>
      <c r="O13" s="64"/>
      <c r="P13" s="64"/>
    </row>
    <row r="14" spans="1:16" ht="18" customHeight="1" x14ac:dyDescent="0.25">
      <c r="A14" s="59">
        <v>4</v>
      </c>
      <c r="B14" s="60"/>
      <c r="C14" s="60"/>
      <c r="D14" s="50"/>
      <c r="E14" s="50"/>
    </row>
    <row r="15" spans="1:16" ht="18" customHeight="1" x14ac:dyDescent="0.25">
      <c r="A15" s="59">
        <v>5</v>
      </c>
      <c r="B15" s="60"/>
      <c r="C15" s="61"/>
      <c r="D15" s="50"/>
      <c r="E15" s="50"/>
    </row>
    <row r="16" spans="1:16" ht="18" customHeight="1" x14ac:dyDescent="0.25">
      <c r="A16" s="59">
        <v>6</v>
      </c>
      <c r="B16" s="60"/>
      <c r="C16" s="61"/>
      <c r="D16" s="50"/>
      <c r="E16" s="50"/>
    </row>
    <row r="17" spans="1:5" ht="18" customHeight="1" x14ac:dyDescent="0.25">
      <c r="A17" s="59">
        <v>7</v>
      </c>
      <c r="B17" s="60"/>
      <c r="C17" s="61"/>
      <c r="D17" s="50"/>
      <c r="E17" s="50"/>
    </row>
    <row r="18" spans="1:5" ht="18" customHeight="1" x14ac:dyDescent="0.25">
      <c r="A18" s="59">
        <v>8</v>
      </c>
      <c r="B18" s="60"/>
      <c r="C18" s="61"/>
      <c r="D18" s="50"/>
      <c r="E18" s="50"/>
    </row>
    <row r="19" spans="1:5" ht="18" customHeight="1" x14ac:dyDescent="0.25">
      <c r="A19" s="59">
        <v>9</v>
      </c>
      <c r="B19" s="60"/>
      <c r="C19" s="61"/>
      <c r="D19" s="50"/>
      <c r="E19" s="50"/>
    </row>
    <row r="20" spans="1:5" ht="18" customHeight="1" x14ac:dyDescent="0.25">
      <c r="A20" s="59">
        <v>10</v>
      </c>
      <c r="B20" s="60"/>
      <c r="C20" s="61"/>
      <c r="D20" s="50"/>
      <c r="E20" s="50"/>
    </row>
    <row r="21" spans="1:5" ht="18" customHeight="1" x14ac:dyDescent="0.25">
      <c r="A21" s="59">
        <v>11</v>
      </c>
      <c r="B21" s="60"/>
      <c r="C21" s="61"/>
      <c r="D21" s="50"/>
      <c r="E21" s="50"/>
    </row>
    <row r="22" spans="1:5" ht="18" customHeight="1" x14ac:dyDescent="0.25">
      <c r="A22" s="59">
        <v>12</v>
      </c>
      <c r="B22" s="60"/>
      <c r="C22" s="61"/>
      <c r="D22" s="50"/>
      <c r="E22" s="50"/>
    </row>
    <row r="23" spans="1:5" ht="18" customHeight="1" x14ac:dyDescent="0.25">
      <c r="A23" s="59">
        <v>13</v>
      </c>
      <c r="B23" s="60"/>
      <c r="C23" s="61"/>
      <c r="D23" s="50"/>
      <c r="E23" s="50"/>
    </row>
    <row r="24" spans="1:5" ht="18" customHeight="1" x14ac:dyDescent="0.25">
      <c r="A24" s="59">
        <v>14</v>
      </c>
      <c r="B24" s="60"/>
      <c r="C24" s="61"/>
      <c r="D24" s="50"/>
      <c r="E24" s="50"/>
    </row>
    <row r="25" spans="1:5" ht="27.75" customHeight="1" x14ac:dyDescent="0.25">
      <c r="B25" s="65">
        <f>SUM(B11:B24)</f>
        <v>0</v>
      </c>
      <c r="C25" s="66" t="s">
        <v>32</v>
      </c>
      <c r="D25" s="50"/>
      <c r="E25" s="50"/>
    </row>
    <row r="26" spans="1:5" ht="19.5" customHeight="1" x14ac:dyDescent="0.25">
      <c r="B26" s="67">
        <v>0</v>
      </c>
      <c r="C26" s="66" t="s">
        <v>33</v>
      </c>
      <c r="D26" s="68" t="s">
        <v>34</v>
      </c>
      <c r="E26" s="50"/>
    </row>
    <row r="27" spans="1:5" ht="19.5" customHeight="1" x14ac:dyDescent="0.25">
      <c r="B27" s="67"/>
      <c r="C27" s="69" t="s">
        <v>35</v>
      </c>
      <c r="D27" s="70" t="s">
        <v>36</v>
      </c>
    </row>
    <row r="28" spans="1:5" ht="19.5" customHeight="1" x14ac:dyDescent="0.25">
      <c r="A28" s="70" t="s">
        <v>37</v>
      </c>
      <c r="B28" s="71"/>
      <c r="C28" s="72"/>
      <c r="D28" s="70" t="s">
        <v>38</v>
      </c>
    </row>
    <row r="29" spans="1:5" ht="15.75" customHeight="1" x14ac:dyDescent="0.25">
      <c r="A29" s="70" t="s">
        <v>39</v>
      </c>
      <c r="B29" s="71"/>
      <c r="C29" s="69"/>
    </row>
    <row r="30" spans="1:5" ht="15.75" customHeight="1" x14ac:dyDescent="0.25">
      <c r="A30" s="70" t="s">
        <v>40</v>
      </c>
      <c r="B30" s="71"/>
      <c r="C30" s="69"/>
    </row>
    <row r="31" spans="1:5" ht="15.75" customHeight="1" x14ac:dyDescent="0.25">
      <c r="A31" s="70" t="s">
        <v>41</v>
      </c>
      <c r="B31" s="71"/>
      <c r="C31" s="69"/>
    </row>
    <row r="32" spans="1:5" ht="19.5" customHeight="1" x14ac:dyDescent="0.25">
      <c r="A32" s="243" t="s">
        <v>42</v>
      </c>
      <c r="B32" s="243"/>
      <c r="C32" s="243"/>
    </row>
    <row r="33" spans="1:3" ht="15" customHeight="1" x14ac:dyDescent="0.25">
      <c r="A33" s="238" t="s">
        <v>43</v>
      </c>
      <c r="B33" s="238"/>
      <c r="C33" s="238"/>
    </row>
    <row r="34" spans="1:3" ht="14.25" customHeight="1" x14ac:dyDescent="0.25">
      <c r="A34" s="238" t="s">
        <v>44</v>
      </c>
      <c r="B34" s="238"/>
      <c r="C34" s="238"/>
    </row>
    <row r="35" spans="1:3" ht="13.5" customHeight="1" x14ac:dyDescent="0.25">
      <c r="A35" s="73"/>
      <c r="B35" s="73"/>
      <c r="C35" s="73"/>
    </row>
    <row r="36" spans="1:3" ht="17.25" customHeight="1" x14ac:dyDescent="0.25">
      <c r="A36" s="70" t="s">
        <v>45</v>
      </c>
      <c r="C36" s="74"/>
    </row>
    <row r="37" spans="1:3" ht="34.5" customHeight="1" x14ac:dyDescent="0.25">
      <c r="A37" s="239" t="s">
        <v>46</v>
      </c>
      <c r="B37" s="239"/>
      <c r="C37" s="75"/>
    </row>
    <row r="38" spans="1:3" x14ac:dyDescent="0.25">
      <c r="A38" s="76"/>
      <c r="B38" s="77"/>
      <c r="C38" s="77"/>
    </row>
    <row r="39" spans="1:3" x14ac:dyDescent="0.25">
      <c r="A39" s="78" t="s">
        <v>47</v>
      </c>
      <c r="B39" s="25"/>
      <c r="C39" s="25"/>
    </row>
    <row r="40" spans="1:3" x14ac:dyDescent="0.25">
      <c r="A40" s="79" t="s">
        <v>48</v>
      </c>
    </row>
  </sheetData>
  <sheetProtection password="CBA4" sheet="1" objects="1" scenarios="1" selectLockedCells="1"/>
  <mergeCells count="12">
    <mergeCell ref="A2:C2"/>
    <mergeCell ref="A3:B3"/>
    <mergeCell ref="A4:B4"/>
    <mergeCell ref="A5:B5"/>
    <mergeCell ref="A6:C6"/>
    <mergeCell ref="A34:C34"/>
    <mergeCell ref="A37:B37"/>
    <mergeCell ref="A7:C7"/>
    <mergeCell ref="A8:B8"/>
    <mergeCell ref="A9:C9"/>
    <mergeCell ref="A32:C32"/>
    <mergeCell ref="A33:C33"/>
  </mergeCells>
  <pageMargins left="0.94027777777777799" right="0.37013888888888902" top="0.4" bottom="0.17013888888888901" header="0.511811023622047" footer="0.51181102362204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6"/>
  <sheetViews>
    <sheetView zoomScaleNormal="100" workbookViewId="0">
      <selection activeCell="B18" sqref="B18"/>
    </sheetView>
  </sheetViews>
  <sheetFormatPr defaultColWidth="9.109375" defaultRowHeight="13.2" x14ac:dyDescent="0.25"/>
  <cols>
    <col min="1" max="1" width="7.33203125" style="26" customWidth="1"/>
    <col min="2" max="2" width="22.88671875" style="26" customWidth="1"/>
    <col min="3" max="3" width="57.109375" style="26" customWidth="1"/>
    <col min="4" max="4" width="29" style="26" customWidth="1"/>
    <col min="5" max="5" width="3" style="26" hidden="1" customWidth="1"/>
    <col min="6" max="6" width="4" style="26" hidden="1" customWidth="1"/>
    <col min="7" max="22" width="11.5546875" style="26" hidden="1" customWidth="1"/>
    <col min="23" max="16384" width="9.109375" style="26"/>
  </cols>
  <sheetData>
    <row r="1" spans="1:8" s="25" customFormat="1" ht="54" customHeight="1" x14ac:dyDescent="0.25">
      <c r="A1" s="47">
        <v>2026</v>
      </c>
      <c r="B1" s="48" t="str">
        <f>'Seznam dotací'!$B$8</f>
        <v>RČ</v>
      </c>
      <c r="C1" s="49">
        <f>'Seznam dotací'!$A$8</f>
        <v>0</v>
      </c>
      <c r="D1" s="30"/>
      <c r="E1" s="30"/>
      <c r="F1" s="30"/>
    </row>
    <row r="2" spans="1:8" ht="39.75" customHeight="1" x14ac:dyDescent="0.25">
      <c r="A2" s="245" t="s">
        <v>49</v>
      </c>
      <c r="B2" s="245"/>
      <c r="C2" s="245"/>
      <c r="D2" s="50"/>
      <c r="E2" s="50"/>
    </row>
    <row r="3" spans="1:8" s="25" customFormat="1" ht="36.75" customHeight="1" x14ac:dyDescent="0.25">
      <c r="A3" s="241" t="s">
        <v>20</v>
      </c>
      <c r="B3" s="241"/>
      <c r="C3" s="51" t="str">
        <f>VLOOKUP($C$1,data!$A$1:$H$118,3,FALSE())</f>
        <v>žadatel</v>
      </c>
      <c r="D3" s="52"/>
      <c r="E3" s="52">
        <v>1</v>
      </c>
      <c r="F3" s="25">
        <v>101</v>
      </c>
      <c r="G3" s="25" t="s">
        <v>50</v>
      </c>
      <c r="H3" s="25" t="s">
        <v>51</v>
      </c>
    </row>
    <row r="4" spans="1:8" s="25" customFormat="1" ht="21.75" customHeight="1" x14ac:dyDescent="0.25">
      <c r="A4" s="241" t="s">
        <v>52</v>
      </c>
      <c r="B4" s="241"/>
      <c r="C4" s="53" t="str">
        <f>VLOOKUP($C$1,data!$A$1:$H$118,4,FALSE())</f>
        <v>projekt</v>
      </c>
      <c r="D4" s="52"/>
      <c r="E4" s="52">
        <v>2</v>
      </c>
      <c r="F4" s="25">
        <v>109</v>
      </c>
      <c r="G4" s="25" t="s">
        <v>53</v>
      </c>
      <c r="H4" s="25" t="s">
        <v>54</v>
      </c>
    </row>
    <row r="5" spans="1:8" s="25" customFormat="1" ht="21.75" customHeight="1" x14ac:dyDescent="0.25">
      <c r="A5" s="241" t="s">
        <v>22</v>
      </c>
      <c r="B5" s="241"/>
      <c r="C5" s="54" t="str">
        <f>VLOOKUP($C$1,data!$A$1:$H$118,6,FALSE())</f>
        <v>častka celkem</v>
      </c>
      <c r="D5" s="52"/>
      <c r="E5" s="52">
        <v>4</v>
      </c>
      <c r="F5" s="25">
        <v>112</v>
      </c>
      <c r="G5" s="25" t="s">
        <v>55</v>
      </c>
      <c r="H5" s="25" t="s">
        <v>9</v>
      </c>
    </row>
    <row r="6" spans="1:8" s="25" customFormat="1" ht="12.75" customHeight="1" x14ac:dyDescent="0.25">
      <c r="A6" s="244" t="s">
        <v>23</v>
      </c>
      <c r="B6" s="244"/>
      <c r="C6" s="244"/>
      <c r="D6" s="52"/>
      <c r="E6" s="52">
        <v>5</v>
      </c>
      <c r="F6" s="25">
        <v>113</v>
      </c>
      <c r="G6" s="25" t="s">
        <v>56</v>
      </c>
      <c r="H6" s="25" t="s">
        <v>57</v>
      </c>
    </row>
    <row r="7" spans="1:8" s="25" customFormat="1" ht="28.5" customHeight="1" x14ac:dyDescent="0.25">
      <c r="A7" s="240" t="str">
        <f>VLOOKUP($C$1,data!$A$1:$H$118,7,FALSE())</f>
        <v>použití I</v>
      </c>
      <c r="B7" s="240"/>
      <c r="C7" s="240"/>
      <c r="D7" s="52"/>
      <c r="E7" s="52">
        <v>6</v>
      </c>
      <c r="F7" s="25">
        <v>118</v>
      </c>
      <c r="G7" s="25" t="s">
        <v>58</v>
      </c>
      <c r="H7" s="25" t="s">
        <v>10</v>
      </c>
    </row>
    <row r="8" spans="1:8" s="25" customFormat="1" ht="16.5" customHeight="1" x14ac:dyDescent="0.25">
      <c r="A8" s="241" t="s">
        <v>24</v>
      </c>
      <c r="B8" s="241"/>
      <c r="C8" s="55" t="str">
        <f>VLOOKUP($C$1,data!$A$1:$H$118,8,FALSE())</f>
        <v xml:space="preserve">termín vyúčtování </v>
      </c>
      <c r="D8" s="52"/>
      <c r="E8" s="52">
        <v>8</v>
      </c>
      <c r="F8" s="25">
        <v>125</v>
      </c>
      <c r="G8" s="25" t="s">
        <v>59</v>
      </c>
      <c r="H8" s="25" t="s">
        <v>8</v>
      </c>
    </row>
    <row r="9" spans="1:8" s="25" customFormat="1" ht="16.5" customHeight="1" x14ac:dyDescent="0.25">
      <c r="A9" s="80"/>
      <c r="B9" s="80"/>
      <c r="C9" s="81"/>
      <c r="D9" s="52"/>
      <c r="E9" s="52"/>
    </row>
    <row r="10" spans="1:8" ht="18" customHeight="1" x14ac:dyDescent="0.25">
      <c r="A10" s="242" t="s">
        <v>60</v>
      </c>
      <c r="B10" s="242"/>
      <c r="C10" s="242"/>
      <c r="D10" s="50"/>
      <c r="E10" s="50">
        <v>9</v>
      </c>
      <c r="F10" s="26">
        <v>133</v>
      </c>
      <c r="G10" s="26" t="s">
        <v>61</v>
      </c>
      <c r="H10" s="26" t="s">
        <v>62</v>
      </c>
    </row>
    <row r="11" spans="1:8" ht="34.5" customHeight="1" x14ac:dyDescent="0.25">
      <c r="A11" s="242" t="s">
        <v>63</v>
      </c>
      <c r="B11" s="242"/>
      <c r="C11" s="242"/>
      <c r="D11" s="50"/>
    </row>
    <row r="12" spans="1:8" x14ac:dyDescent="0.25">
      <c r="A12" s="82" t="s">
        <v>64</v>
      </c>
      <c r="B12" s="83" t="s">
        <v>27</v>
      </c>
      <c r="C12" s="84" t="s">
        <v>65</v>
      </c>
      <c r="D12" s="50"/>
    </row>
    <row r="13" spans="1:8" ht="26.25" customHeight="1" x14ac:dyDescent="0.25">
      <c r="A13" s="85" t="s">
        <v>66</v>
      </c>
      <c r="B13" s="60"/>
      <c r="C13" s="86"/>
      <c r="D13" s="50"/>
    </row>
    <row r="14" spans="1:8" ht="26.25" customHeight="1" x14ac:dyDescent="0.25">
      <c r="A14" s="85" t="s">
        <v>67</v>
      </c>
      <c r="B14" s="60"/>
      <c r="C14" s="86"/>
      <c r="D14" s="50"/>
    </row>
    <row r="15" spans="1:8" ht="22.5" customHeight="1" x14ac:dyDescent="0.25">
      <c r="A15" s="87" t="s">
        <v>68</v>
      </c>
      <c r="B15" s="88"/>
      <c r="C15" s="89"/>
      <c r="D15" s="50"/>
    </row>
    <row r="16" spans="1:8" ht="22.5" customHeight="1" x14ac:dyDescent="0.25">
      <c r="A16" s="90"/>
      <c r="B16" s="91"/>
      <c r="C16" s="92"/>
      <c r="D16" s="50"/>
    </row>
    <row r="17" spans="1:4" ht="22.5" customHeight="1" x14ac:dyDescent="0.25">
      <c r="A17" s="90"/>
      <c r="B17" s="93"/>
      <c r="C17" s="94"/>
      <c r="D17" s="50"/>
    </row>
    <row r="18" spans="1:4" ht="22.5" customHeight="1" x14ac:dyDescent="0.25">
      <c r="A18" s="95"/>
      <c r="B18" s="93"/>
      <c r="C18" s="94"/>
      <c r="D18" s="50"/>
    </row>
    <row r="19" spans="1:4" ht="22.5" customHeight="1" x14ac:dyDescent="0.25">
      <c r="A19" s="95"/>
      <c r="B19" s="93"/>
      <c r="C19" s="94"/>
      <c r="D19" s="50"/>
    </row>
    <row r="20" spans="1:4" s="25" customFormat="1" ht="22.5" customHeight="1" x14ac:dyDescent="0.25">
      <c r="A20" s="95"/>
      <c r="B20" s="93"/>
      <c r="C20" s="94"/>
      <c r="D20" s="52"/>
    </row>
    <row r="21" spans="1:4" s="25" customFormat="1" ht="22.5" customHeight="1" x14ac:dyDescent="0.25">
      <c r="A21" s="96"/>
      <c r="B21" s="97"/>
      <c r="C21" s="98"/>
      <c r="D21" s="52"/>
    </row>
    <row r="22" spans="1:4" s="25" customFormat="1" ht="45" customHeight="1" x14ac:dyDescent="0.25">
      <c r="A22" s="99" t="s">
        <v>69</v>
      </c>
      <c r="B22" s="100"/>
      <c r="C22" s="101" t="s">
        <v>70</v>
      </c>
      <c r="D22" s="52"/>
    </row>
    <row r="23" spans="1:4" s="25" customFormat="1" ht="21.75" customHeight="1" x14ac:dyDescent="0.25">
      <c r="A23" s="102"/>
      <c r="B23" s="103"/>
      <c r="C23" s="104"/>
      <c r="D23" s="52"/>
    </row>
    <row r="24" spans="1:4" ht="22.5" customHeight="1" x14ac:dyDescent="0.25">
      <c r="A24" s="105" t="s">
        <v>71</v>
      </c>
      <c r="B24" s="106"/>
      <c r="C24" s="107"/>
      <c r="D24" s="50"/>
    </row>
    <row r="25" spans="1:4" ht="50.25" customHeight="1" x14ac:dyDescent="0.25">
      <c r="A25" s="108"/>
      <c r="B25" s="109"/>
      <c r="C25" s="110"/>
      <c r="D25" s="50"/>
    </row>
    <row r="26" spans="1:4" s="25" customFormat="1" ht="45" customHeight="1" x14ac:dyDescent="0.25">
      <c r="A26" s="111" t="s">
        <v>69</v>
      </c>
      <c r="B26" s="112"/>
      <c r="C26" s="113" t="s">
        <v>70</v>
      </c>
      <c r="D26" s="52"/>
    </row>
  </sheetData>
  <sheetProtection password="CBA4" sheet="1" objects="1" scenarios="1" selectLockedCells="1"/>
  <mergeCells count="9">
    <mergeCell ref="A7:C7"/>
    <mergeCell ref="A8:B8"/>
    <mergeCell ref="A10:C10"/>
    <mergeCell ref="A11:C11"/>
    <mergeCell ref="A2:C2"/>
    <mergeCell ref="A3:B3"/>
    <mergeCell ref="A4:B4"/>
    <mergeCell ref="A5:B5"/>
    <mergeCell ref="A6:C6"/>
  </mergeCells>
  <pageMargins left="0.74791666666666701" right="0.35416666666666702" top="0.78749999999999998" bottom="0.15763888888888899"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2"/>
  <sheetViews>
    <sheetView zoomScaleNormal="100" workbookViewId="0">
      <selection activeCell="C18" sqref="C18"/>
    </sheetView>
  </sheetViews>
  <sheetFormatPr defaultColWidth="9.109375" defaultRowHeight="13.2" x14ac:dyDescent="0.25"/>
  <cols>
    <col min="1" max="1" width="7.33203125" style="26" customWidth="1"/>
    <col min="2" max="2" width="23.6640625" style="26" customWidth="1"/>
    <col min="3" max="3" width="57.109375" style="26" customWidth="1"/>
    <col min="4" max="4" width="29" style="26" customWidth="1"/>
    <col min="5" max="5" width="3" style="26" hidden="1" customWidth="1"/>
    <col min="6" max="6" width="4" style="26" hidden="1" customWidth="1"/>
    <col min="7" max="22" width="11.5546875" style="26" hidden="1" customWidth="1"/>
    <col min="23" max="16384" width="9.109375" style="26"/>
  </cols>
  <sheetData>
    <row r="1" spans="1:8" s="25" customFormat="1" ht="54" customHeight="1" x14ac:dyDescent="0.25">
      <c r="A1" s="47">
        <v>2026</v>
      </c>
      <c r="B1" s="48" t="str">
        <f>'Seznam dotací'!$B$8</f>
        <v>RČ</v>
      </c>
      <c r="C1" s="49">
        <f>'Seznam dotací'!$A$8</f>
        <v>0</v>
      </c>
      <c r="D1" s="30"/>
      <c r="E1" s="30"/>
      <c r="F1" s="30"/>
    </row>
    <row r="2" spans="1:8" ht="39.75" customHeight="1" x14ac:dyDescent="0.25">
      <c r="A2" s="250" t="s">
        <v>72</v>
      </c>
      <c r="B2" s="250"/>
      <c r="C2" s="250"/>
      <c r="D2" s="50"/>
      <c r="E2" s="50"/>
    </row>
    <row r="3" spans="1:8" s="25" customFormat="1" ht="36.75" customHeight="1" x14ac:dyDescent="0.25">
      <c r="A3" s="241" t="s">
        <v>20</v>
      </c>
      <c r="B3" s="241"/>
      <c r="C3" s="51" t="str">
        <f>VLOOKUP($C$1,data!$A$1:$H$118,3,FALSE())</f>
        <v>žadatel</v>
      </c>
      <c r="D3" s="52"/>
      <c r="E3" s="52">
        <v>1</v>
      </c>
      <c r="F3" s="25">
        <v>101</v>
      </c>
      <c r="G3" s="25" t="s">
        <v>50</v>
      </c>
      <c r="H3" s="25" t="s">
        <v>51</v>
      </c>
    </row>
    <row r="4" spans="1:8" s="25" customFormat="1" ht="21.75" customHeight="1" x14ac:dyDescent="0.25">
      <c r="A4" s="241" t="s">
        <v>21</v>
      </c>
      <c r="B4" s="241"/>
      <c r="C4" s="53" t="str">
        <f>VLOOKUP($C$1,data!$A$1:$H$118,4,FALSE())</f>
        <v>projekt</v>
      </c>
      <c r="D4" s="52"/>
      <c r="E4" s="52">
        <v>2</v>
      </c>
      <c r="F4" s="25">
        <v>109</v>
      </c>
      <c r="G4" s="25" t="s">
        <v>53</v>
      </c>
      <c r="H4" s="25" t="s">
        <v>54</v>
      </c>
    </row>
    <row r="5" spans="1:8" s="25" customFormat="1" ht="21.75" customHeight="1" x14ac:dyDescent="0.25">
      <c r="A5" s="241" t="s">
        <v>22</v>
      </c>
      <c r="B5" s="241"/>
      <c r="C5" s="54" t="str">
        <f>VLOOKUP($C$1,data!$A$1:$H$118,6,FALSE())</f>
        <v>častka celkem</v>
      </c>
      <c r="D5" s="52"/>
      <c r="E5" s="52">
        <v>4</v>
      </c>
      <c r="F5" s="25">
        <v>112</v>
      </c>
      <c r="G5" s="25" t="s">
        <v>55</v>
      </c>
      <c r="H5" s="25" t="s">
        <v>9</v>
      </c>
    </row>
    <row r="6" spans="1:8" s="25" customFormat="1" ht="22.5" customHeight="1" x14ac:dyDescent="0.25">
      <c r="A6" s="251" t="s">
        <v>73</v>
      </c>
      <c r="B6" s="251"/>
      <c r="C6" s="251"/>
      <c r="D6" s="52"/>
      <c r="E6" s="52">
        <v>5</v>
      </c>
      <c r="F6" s="25">
        <v>113</v>
      </c>
      <c r="G6" s="25" t="s">
        <v>56</v>
      </c>
      <c r="H6" s="25" t="s">
        <v>57</v>
      </c>
    </row>
    <row r="7" spans="1:8" s="25" customFormat="1" ht="27.75" customHeight="1" x14ac:dyDescent="0.25">
      <c r="A7" s="114"/>
      <c r="B7" s="246" t="str">
        <f>VLOOKUP($C$1,data!$A$1:$H$118,5,FALSE())</f>
        <v xml:space="preserve">termín konání </v>
      </c>
      <c r="C7" s="246"/>
      <c r="D7" s="52"/>
      <c r="E7" s="52">
        <v>6</v>
      </c>
      <c r="F7" s="25">
        <v>118</v>
      </c>
      <c r="G7" s="25" t="s">
        <v>58</v>
      </c>
      <c r="H7" s="25" t="s">
        <v>10</v>
      </c>
    </row>
    <row r="8" spans="1:8" s="25" customFormat="1" ht="25.5" customHeight="1" x14ac:dyDescent="0.25">
      <c r="A8" s="247" t="s">
        <v>74</v>
      </c>
      <c r="B8" s="247"/>
      <c r="C8" s="247"/>
      <c r="D8" s="52"/>
    </row>
    <row r="9" spans="1:8" ht="12.75" customHeight="1" x14ac:dyDescent="0.25">
      <c r="A9" s="248" t="s">
        <v>75</v>
      </c>
      <c r="B9" s="248"/>
      <c r="C9" s="248"/>
      <c r="D9" s="50"/>
    </row>
    <row r="10" spans="1:8" ht="33.75" customHeight="1" x14ac:dyDescent="0.25">
      <c r="A10" s="249"/>
      <c r="B10" s="249"/>
      <c r="C10" s="249"/>
      <c r="D10" s="50"/>
    </row>
    <row r="11" spans="1:8" ht="22.5" customHeight="1" x14ac:dyDescent="0.25">
      <c r="A11" s="115" t="s">
        <v>68</v>
      </c>
      <c r="B11" s="103"/>
      <c r="C11" s="116"/>
      <c r="D11" s="50"/>
    </row>
    <row r="12" spans="1:8" ht="22.5" customHeight="1" x14ac:dyDescent="0.25">
      <c r="A12" s="90"/>
      <c r="B12" s="93"/>
      <c r="C12" s="94"/>
      <c r="D12" s="50"/>
    </row>
    <row r="13" spans="1:8" ht="22.5" customHeight="1" x14ac:dyDescent="0.25">
      <c r="A13" s="90"/>
      <c r="B13" s="93"/>
      <c r="C13" s="94"/>
      <c r="D13" s="50"/>
    </row>
    <row r="14" spans="1:8" ht="22.5" customHeight="1" x14ac:dyDescent="0.25">
      <c r="A14" s="90"/>
      <c r="B14" s="93"/>
      <c r="C14" s="94"/>
      <c r="D14" s="50"/>
    </row>
    <row r="15" spans="1:8" ht="22.5" customHeight="1" x14ac:dyDescent="0.25">
      <c r="A15" s="95"/>
      <c r="B15" s="93"/>
      <c r="C15" s="94"/>
      <c r="D15" s="50"/>
    </row>
    <row r="16" spans="1:8" s="25" customFormat="1" ht="22.5" customHeight="1" x14ac:dyDescent="0.25">
      <c r="A16" s="95"/>
      <c r="B16" s="93"/>
      <c r="C16" s="94"/>
      <c r="D16" s="52"/>
    </row>
    <row r="17" spans="1:4" s="25" customFormat="1" ht="22.5" customHeight="1" x14ac:dyDescent="0.25">
      <c r="A17" s="96"/>
      <c r="B17" s="97"/>
      <c r="C17" s="98"/>
      <c r="D17" s="52"/>
    </row>
    <row r="18" spans="1:4" s="25" customFormat="1" ht="45" customHeight="1" x14ac:dyDescent="0.25">
      <c r="A18" s="99" t="s">
        <v>69</v>
      </c>
      <c r="B18" s="100"/>
      <c r="C18" s="101" t="s">
        <v>70</v>
      </c>
      <c r="D18" s="52"/>
    </row>
    <row r="19" spans="1:4" s="25" customFormat="1" ht="21.75" customHeight="1" x14ac:dyDescent="0.25">
      <c r="A19" s="102"/>
      <c r="B19" s="103"/>
      <c r="C19" s="104"/>
      <c r="D19" s="52"/>
    </row>
    <row r="20" spans="1:4" ht="22.5" customHeight="1" x14ac:dyDescent="0.25">
      <c r="A20" s="105" t="s">
        <v>71</v>
      </c>
      <c r="B20" s="106"/>
      <c r="C20" s="107"/>
      <c r="D20" s="50"/>
    </row>
    <row r="21" spans="1:4" ht="50.25" customHeight="1" x14ac:dyDescent="0.25">
      <c r="A21" s="117"/>
      <c r="B21" s="109"/>
      <c r="C21" s="110"/>
      <c r="D21" s="50"/>
    </row>
    <row r="22" spans="1:4" s="25" customFormat="1" ht="45" customHeight="1" x14ac:dyDescent="0.25">
      <c r="A22" s="111" t="s">
        <v>69</v>
      </c>
      <c r="B22" s="112"/>
      <c r="C22" s="113" t="s">
        <v>70</v>
      </c>
      <c r="D22" s="52"/>
    </row>
  </sheetData>
  <sheetProtection password="CBA4" sheet="1" objects="1" scenarios="1" selectLockedCells="1"/>
  <mergeCells count="9">
    <mergeCell ref="B7:C7"/>
    <mergeCell ref="A8:C8"/>
    <mergeCell ref="A9:C9"/>
    <mergeCell ref="A10:C10"/>
    <mergeCell ref="A2:C2"/>
    <mergeCell ref="A3:B3"/>
    <mergeCell ref="A4:B4"/>
    <mergeCell ref="A5:B5"/>
    <mergeCell ref="A6:C6"/>
  </mergeCells>
  <pageMargins left="0.74791666666666701" right="0.35416666666666702" top="0.78749999999999998" bottom="0.15763888888888899"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3"/>
  <sheetViews>
    <sheetView zoomScaleNormal="100" workbookViewId="0">
      <selection activeCell="C15" sqref="C15"/>
    </sheetView>
  </sheetViews>
  <sheetFormatPr defaultColWidth="9.109375" defaultRowHeight="13.2" x14ac:dyDescent="0.25"/>
  <cols>
    <col min="1" max="1" width="7.33203125" style="26" customWidth="1"/>
    <col min="2" max="2" width="22.88671875" style="26" customWidth="1"/>
    <col min="3" max="3" width="57.109375" style="26" customWidth="1"/>
    <col min="4" max="4" width="29" style="26" customWidth="1"/>
    <col min="5" max="5" width="3" style="26" hidden="1" customWidth="1"/>
    <col min="6" max="6" width="4" style="26" hidden="1" customWidth="1"/>
    <col min="7" max="22" width="11.5546875" style="26" hidden="1" customWidth="1"/>
    <col min="23" max="16384" width="9.109375" style="26"/>
  </cols>
  <sheetData>
    <row r="1" spans="1:8" s="25" customFormat="1" ht="54" customHeight="1" x14ac:dyDescent="0.25">
      <c r="A1" s="47">
        <v>2026</v>
      </c>
      <c r="B1" s="48" t="str">
        <f>'Seznam dotací'!$B$8</f>
        <v>RČ</v>
      </c>
      <c r="C1" s="49">
        <f>'Seznam dotací'!$A$8</f>
        <v>0</v>
      </c>
      <c r="D1" s="30"/>
      <c r="E1" s="30"/>
      <c r="F1" s="30"/>
    </row>
    <row r="2" spans="1:8" ht="39.75" customHeight="1" x14ac:dyDescent="0.25">
      <c r="A2" s="250" t="s">
        <v>76</v>
      </c>
      <c r="B2" s="250"/>
      <c r="C2" s="250"/>
      <c r="D2" s="50"/>
      <c r="E2" s="50"/>
    </row>
    <row r="3" spans="1:8" s="25" customFormat="1" ht="36.75" customHeight="1" x14ac:dyDescent="0.25">
      <c r="A3" s="241" t="s">
        <v>20</v>
      </c>
      <c r="B3" s="241"/>
      <c r="C3" s="51" t="str">
        <f>VLOOKUP($C$1,data!$A$1:$H$118,3,FALSE())</f>
        <v>žadatel</v>
      </c>
      <c r="D3" s="52"/>
      <c r="E3" s="52">
        <v>1</v>
      </c>
      <c r="F3" s="25">
        <v>101</v>
      </c>
      <c r="G3" s="25" t="s">
        <v>50</v>
      </c>
      <c r="H3" s="25" t="s">
        <v>51</v>
      </c>
    </row>
    <row r="4" spans="1:8" s="25" customFormat="1" ht="21.75" customHeight="1" x14ac:dyDescent="0.25">
      <c r="A4" s="241" t="s">
        <v>52</v>
      </c>
      <c r="B4" s="241"/>
      <c r="C4" s="53" t="str">
        <f>VLOOKUP($C$1,data!$A$1:$H$118,4,FALSE())</f>
        <v>projekt</v>
      </c>
      <c r="D4" s="52"/>
      <c r="E4" s="52">
        <v>2</v>
      </c>
      <c r="F4" s="25">
        <v>109</v>
      </c>
      <c r="G4" s="25" t="s">
        <v>53</v>
      </c>
      <c r="H4" s="25" t="s">
        <v>54</v>
      </c>
    </row>
    <row r="5" spans="1:8" s="25" customFormat="1" ht="21.75" customHeight="1" x14ac:dyDescent="0.25">
      <c r="A5" s="241" t="s">
        <v>22</v>
      </c>
      <c r="B5" s="241"/>
      <c r="C5" s="54" t="str">
        <f>VLOOKUP($C$1,data!$A$1:$H$118,6,FALSE())</f>
        <v>častka celkem</v>
      </c>
      <c r="D5" s="52"/>
      <c r="E5" s="52">
        <v>4</v>
      </c>
      <c r="F5" s="25">
        <v>112</v>
      </c>
      <c r="G5" s="25" t="s">
        <v>55</v>
      </c>
      <c r="H5" s="25" t="s">
        <v>9</v>
      </c>
    </row>
    <row r="6" spans="1:8" s="25" customFormat="1" ht="12.75" customHeight="1" x14ac:dyDescent="0.25">
      <c r="A6" s="244" t="s">
        <v>23</v>
      </c>
      <c r="B6" s="244"/>
      <c r="C6" s="244"/>
      <c r="D6" s="52"/>
      <c r="E6" s="52">
        <v>5</v>
      </c>
      <c r="F6" s="25">
        <v>113</v>
      </c>
      <c r="G6" s="25" t="s">
        <v>56</v>
      </c>
      <c r="H6" s="25" t="s">
        <v>57</v>
      </c>
    </row>
    <row r="7" spans="1:8" s="25" customFormat="1" ht="27.75" customHeight="1" x14ac:dyDescent="0.25">
      <c r="A7" s="240" t="str">
        <f>VLOOKUP($C$1,data!$A$1:$H$118,7,FALSE())</f>
        <v>použití I</v>
      </c>
      <c r="B7" s="240"/>
      <c r="C7" s="240"/>
      <c r="D7" s="52"/>
      <c r="E7" s="52">
        <v>6</v>
      </c>
      <c r="F7" s="25">
        <v>118</v>
      </c>
      <c r="G7" s="25" t="s">
        <v>58</v>
      </c>
      <c r="H7" s="25" t="s">
        <v>10</v>
      </c>
    </row>
    <row r="8" spans="1:8" s="25" customFormat="1" ht="34.5" customHeight="1" x14ac:dyDescent="0.25">
      <c r="A8" s="241" t="s">
        <v>24</v>
      </c>
      <c r="B8" s="241"/>
      <c r="C8" s="55" t="str">
        <f>VLOOKUP($C$1,data!$A$1:$H$118,8,FALSE())</f>
        <v xml:space="preserve">termín vyúčtování </v>
      </c>
      <c r="D8" s="52"/>
    </row>
    <row r="9" spans="1:8" s="25" customFormat="1" ht="34.5" customHeight="1" x14ac:dyDescent="0.25">
      <c r="A9" s="247" t="s">
        <v>77</v>
      </c>
      <c r="B9" s="247"/>
      <c r="C9" s="247"/>
      <c r="D9" s="52"/>
    </row>
    <row r="10" spans="1:8" ht="12.75" customHeight="1" x14ac:dyDescent="0.25">
      <c r="A10" s="248" t="s">
        <v>78</v>
      </c>
      <c r="B10" s="248"/>
      <c r="C10" s="248"/>
      <c r="D10" s="50"/>
    </row>
    <row r="11" spans="1:8" ht="33.75" customHeight="1" x14ac:dyDescent="0.25">
      <c r="A11" s="252"/>
      <c r="B11" s="252"/>
      <c r="C11" s="252"/>
      <c r="D11" s="50"/>
    </row>
    <row r="12" spans="1:8" ht="22.5" customHeight="1" x14ac:dyDescent="0.25">
      <c r="A12" s="115" t="s">
        <v>68</v>
      </c>
      <c r="B12" s="103"/>
      <c r="C12" s="116"/>
      <c r="D12" s="50"/>
    </row>
    <row r="13" spans="1:8" ht="22.5" customHeight="1" x14ac:dyDescent="0.25">
      <c r="A13" s="118"/>
      <c r="B13" s="119"/>
      <c r="C13" s="120"/>
      <c r="D13" s="50"/>
    </row>
    <row r="14" spans="1:8" ht="22.5" customHeight="1" x14ac:dyDescent="0.25">
      <c r="A14" s="118"/>
      <c r="B14" s="119"/>
      <c r="C14" s="120"/>
      <c r="D14" s="50"/>
    </row>
    <row r="15" spans="1:8" ht="22.5" customHeight="1" x14ac:dyDescent="0.25">
      <c r="A15" s="118"/>
      <c r="B15" s="119"/>
      <c r="C15" s="120"/>
      <c r="D15" s="50"/>
    </row>
    <row r="16" spans="1:8" ht="22.5" customHeight="1" x14ac:dyDescent="0.25">
      <c r="A16" s="121"/>
      <c r="B16" s="119"/>
      <c r="C16" s="120"/>
      <c r="D16" s="50"/>
    </row>
    <row r="17" spans="1:4" s="25" customFormat="1" ht="22.5" customHeight="1" x14ac:dyDescent="0.25">
      <c r="A17" s="121"/>
      <c r="B17" s="119"/>
      <c r="C17" s="120"/>
      <c r="D17" s="52"/>
    </row>
    <row r="18" spans="1:4" s="25" customFormat="1" ht="22.5" customHeight="1" x14ac:dyDescent="0.25">
      <c r="A18" s="122"/>
      <c r="B18" s="123"/>
      <c r="C18" s="124"/>
      <c r="D18" s="52"/>
    </row>
    <row r="19" spans="1:4" s="25" customFormat="1" ht="45" customHeight="1" x14ac:dyDescent="0.25">
      <c r="A19" s="99" t="s">
        <v>69</v>
      </c>
      <c r="B19" s="125"/>
      <c r="C19" s="101" t="s">
        <v>70</v>
      </c>
      <c r="D19" s="52"/>
    </row>
    <row r="20" spans="1:4" s="25" customFormat="1" ht="21.75" customHeight="1" x14ac:dyDescent="0.25">
      <c r="A20" s="102"/>
      <c r="B20" s="103"/>
      <c r="C20" s="104"/>
      <c r="D20" s="52"/>
    </row>
    <row r="21" spans="1:4" ht="22.5" customHeight="1" x14ac:dyDescent="0.25">
      <c r="A21" s="105" t="s">
        <v>71</v>
      </c>
      <c r="B21" s="106"/>
      <c r="C21" s="107"/>
      <c r="D21" s="50"/>
    </row>
    <row r="22" spans="1:4" ht="50.25" customHeight="1" x14ac:dyDescent="0.25">
      <c r="A22" s="117"/>
      <c r="B22" s="109"/>
      <c r="C22" s="110"/>
      <c r="D22" s="50"/>
    </row>
    <row r="23" spans="1:4" s="25" customFormat="1" ht="45" customHeight="1" x14ac:dyDescent="0.25">
      <c r="A23" s="111" t="s">
        <v>69</v>
      </c>
      <c r="B23" s="112"/>
      <c r="C23" s="113" t="s">
        <v>70</v>
      </c>
      <c r="D23" s="52"/>
    </row>
  </sheetData>
  <sheetProtection password="CBA4" sheet="1" objects="1" scenarios="1" selectLockedCells="1"/>
  <mergeCells count="10">
    <mergeCell ref="A2:C2"/>
    <mergeCell ref="A3:B3"/>
    <mergeCell ref="A4:B4"/>
    <mergeCell ref="A5:B5"/>
    <mergeCell ref="A6:C6"/>
    <mergeCell ref="A7:C7"/>
    <mergeCell ref="A8:B8"/>
    <mergeCell ref="A9:C9"/>
    <mergeCell ref="A10:C10"/>
    <mergeCell ref="A11:C11"/>
  </mergeCells>
  <pageMargins left="0.78749999999999998" right="0.51180555555555596" top="0.74791666666666701" bottom="0.7479166666666670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8"/>
  <sheetViews>
    <sheetView topLeftCell="A16" zoomScaleNormal="100" workbookViewId="0">
      <selection activeCell="C5" sqref="C5"/>
    </sheetView>
  </sheetViews>
  <sheetFormatPr defaultColWidth="9.109375" defaultRowHeight="13.2" x14ac:dyDescent="0.25"/>
  <cols>
    <col min="1" max="1" width="7.33203125" style="26" customWidth="1"/>
    <col min="2" max="2" width="22.88671875" style="26" customWidth="1"/>
    <col min="3" max="3" width="57.109375" style="26" customWidth="1"/>
    <col min="4" max="4" width="29" style="26" customWidth="1"/>
    <col min="5" max="5" width="3" style="26" hidden="1" customWidth="1"/>
    <col min="6" max="6" width="4" style="26" hidden="1" customWidth="1"/>
    <col min="7" max="22" width="11.5546875" style="26" hidden="1" customWidth="1"/>
    <col min="23" max="16384" width="9.109375" style="26"/>
  </cols>
  <sheetData>
    <row r="1" spans="1:8" s="25" customFormat="1" ht="54" customHeight="1" x14ac:dyDescent="0.25">
      <c r="A1" s="126">
        <v>2026</v>
      </c>
      <c r="B1" s="127" t="str">
        <f>VLOOKUP($C$1,data!$A$1:$H$118,2,FALSE())</f>
        <v>RČO</v>
      </c>
      <c r="C1" s="49">
        <f>'Seznam dotací'!$A$8</f>
        <v>0</v>
      </c>
      <c r="D1" s="30"/>
      <c r="E1" s="30"/>
      <c r="F1" s="30"/>
    </row>
    <row r="2" spans="1:8" ht="39.75" customHeight="1" x14ac:dyDescent="0.25">
      <c r="A2" s="250" t="s">
        <v>79</v>
      </c>
      <c r="B2" s="250"/>
      <c r="C2" s="250"/>
      <c r="D2" s="50"/>
      <c r="E2" s="50"/>
    </row>
    <row r="3" spans="1:8" ht="34.5" customHeight="1" x14ac:dyDescent="0.25">
      <c r="A3" s="255" t="s">
        <v>80</v>
      </c>
      <c r="B3" s="255"/>
      <c r="C3" s="128" t="str">
        <f>VLOOKUP($C$1,data!$A$1:$H$118,3,FALSE())</f>
        <v>žadatel</v>
      </c>
      <c r="D3" s="50"/>
      <c r="E3" s="50"/>
    </row>
    <row r="4" spans="1:8" s="25" customFormat="1" ht="27" customHeight="1" x14ac:dyDescent="0.25">
      <c r="A4" s="253" t="s">
        <v>81</v>
      </c>
      <c r="B4" s="253"/>
      <c r="C4" s="129" t="str">
        <f>VLOOKUP($C$1,data!$A$1:$H$118,4,FALSE())</f>
        <v>projekt</v>
      </c>
      <c r="D4" s="52"/>
      <c r="E4" s="52">
        <v>1</v>
      </c>
      <c r="F4" s="25">
        <v>101</v>
      </c>
      <c r="G4" s="25" t="s">
        <v>50</v>
      </c>
      <c r="H4" s="25" t="s">
        <v>51</v>
      </c>
    </row>
    <row r="5" spans="1:8" s="25" customFormat="1" ht="25.5" customHeight="1" x14ac:dyDescent="0.25">
      <c r="A5" s="256" t="s">
        <v>82</v>
      </c>
      <c r="B5" s="256"/>
      <c r="C5" s="130"/>
      <c r="D5" s="52"/>
      <c r="E5" s="52">
        <v>2</v>
      </c>
      <c r="F5" s="25">
        <v>109</v>
      </c>
      <c r="G5" s="25" t="s">
        <v>53</v>
      </c>
      <c r="H5" s="25" t="s">
        <v>54</v>
      </c>
    </row>
    <row r="6" spans="1:8" s="25" customFormat="1" ht="25.5" customHeight="1" x14ac:dyDescent="0.25">
      <c r="A6" s="253" t="s">
        <v>83</v>
      </c>
      <c r="B6" s="253"/>
      <c r="C6" s="131"/>
      <c r="D6" s="52"/>
      <c r="E6" s="52"/>
    </row>
    <row r="7" spans="1:8" s="25" customFormat="1" ht="25.5" customHeight="1" x14ac:dyDescent="0.25">
      <c r="A7" s="253" t="s">
        <v>84</v>
      </c>
      <c r="B7" s="253"/>
      <c r="C7" s="131"/>
      <c r="D7" s="52"/>
      <c r="E7" s="52"/>
    </row>
    <row r="8" spans="1:8" s="25" customFormat="1" ht="25.5" customHeight="1" x14ac:dyDescent="0.25">
      <c r="A8" s="254" t="s">
        <v>85</v>
      </c>
      <c r="B8" s="254"/>
      <c r="C8" s="132"/>
      <c r="D8" s="52"/>
      <c r="E8" s="52">
        <v>5</v>
      </c>
      <c r="F8" s="25">
        <v>113</v>
      </c>
      <c r="G8" s="25" t="s">
        <v>56</v>
      </c>
      <c r="H8" s="25" t="s">
        <v>57</v>
      </c>
    </row>
    <row r="9" spans="1:8" s="25" customFormat="1" ht="12.75" customHeight="1" x14ac:dyDescent="0.25">
      <c r="A9" s="133"/>
      <c r="B9" s="119"/>
      <c r="C9" s="134"/>
      <c r="D9" s="52"/>
    </row>
    <row r="10" spans="1:8" ht="21" customHeight="1" x14ac:dyDescent="0.25">
      <c r="A10" s="193" t="s">
        <v>86</v>
      </c>
      <c r="B10" s="106"/>
      <c r="C10" s="135"/>
      <c r="D10" s="50"/>
    </row>
    <row r="11" spans="1:8" ht="21" customHeight="1" x14ac:dyDescent="0.25">
      <c r="A11" s="194" t="s">
        <v>87</v>
      </c>
      <c r="B11" s="103"/>
      <c r="C11" s="120"/>
      <c r="D11" s="50"/>
    </row>
    <row r="12" spans="1:8" ht="21" customHeight="1" x14ac:dyDescent="0.25">
      <c r="A12" s="194" t="s">
        <v>88</v>
      </c>
      <c r="B12" s="103"/>
      <c r="C12" s="120"/>
      <c r="D12" s="50"/>
    </row>
    <row r="13" spans="1:8" ht="21" customHeight="1" x14ac:dyDescent="0.25">
      <c r="A13" s="194" t="s">
        <v>89</v>
      </c>
      <c r="B13" s="103"/>
      <c r="C13" s="120"/>
      <c r="D13" s="50"/>
    </row>
    <row r="14" spans="1:8" ht="21" customHeight="1" x14ac:dyDescent="0.25">
      <c r="A14" s="194" t="s">
        <v>90</v>
      </c>
      <c r="B14" s="103"/>
      <c r="C14" s="120"/>
      <c r="D14" s="50"/>
    </row>
    <row r="15" spans="1:8" ht="122.25" customHeight="1" x14ac:dyDescent="0.25">
      <c r="A15" s="195" t="s">
        <v>91</v>
      </c>
      <c r="B15" s="196"/>
      <c r="C15" s="136"/>
      <c r="D15" s="50"/>
    </row>
    <row r="16" spans="1:8" s="25" customFormat="1" ht="33.75" customHeight="1" x14ac:dyDescent="0.25">
      <c r="A16" s="137" t="s">
        <v>69</v>
      </c>
      <c r="B16" s="138"/>
      <c r="C16" s="139" t="s">
        <v>168</v>
      </c>
      <c r="D16" s="52"/>
    </row>
    <row r="17" spans="1:4" s="25" customFormat="1" ht="22.5" customHeight="1" x14ac:dyDescent="0.25">
      <c r="A17" s="102"/>
      <c r="B17" s="103"/>
      <c r="C17" s="104"/>
      <c r="D17" s="52"/>
    </row>
    <row r="18" spans="1:4" s="25" customFormat="1" ht="45" customHeight="1" x14ac:dyDescent="0.25">
      <c r="A18" s="26"/>
      <c r="B18" s="26"/>
      <c r="C18" s="26"/>
      <c r="D18" s="52"/>
    </row>
  </sheetData>
  <sheetProtection password="CBA4" sheet="1" objects="1" scenarios="1" selectLockedCells="1"/>
  <mergeCells count="7">
    <mergeCell ref="A7:B7"/>
    <mergeCell ref="A8:B8"/>
    <mergeCell ref="A2:C2"/>
    <mergeCell ref="A3:B3"/>
    <mergeCell ref="A4:B4"/>
    <mergeCell ref="A5:B5"/>
    <mergeCell ref="A6:B6"/>
  </mergeCells>
  <pageMargins left="0.78749999999999998" right="0.51180555555555596" top="0.74791666666666701" bottom="0.7479166666666670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F37"/>
  <sheetViews>
    <sheetView topLeftCell="A22" zoomScaleNormal="100" workbookViewId="0">
      <selection activeCell="B20" sqref="B20"/>
    </sheetView>
  </sheetViews>
  <sheetFormatPr defaultColWidth="9.109375" defaultRowHeight="13.2" x14ac:dyDescent="0.25"/>
  <cols>
    <col min="1" max="1" width="4.6640625" style="140" customWidth="1"/>
    <col min="2" max="2" width="255.5546875" style="140" customWidth="1"/>
    <col min="3" max="16384" width="9.109375" style="140"/>
  </cols>
  <sheetData>
    <row r="1" spans="2:6" ht="17.399999999999999" x14ac:dyDescent="0.25">
      <c r="B1" s="186" t="s">
        <v>92</v>
      </c>
      <c r="C1"/>
      <c r="D1"/>
      <c r="E1"/>
      <c r="F1"/>
    </row>
    <row r="2" spans="2:6" ht="19.5" customHeight="1" x14ac:dyDescent="0.25">
      <c r="B2" s="187" t="s">
        <v>637</v>
      </c>
      <c r="C2"/>
      <c r="D2"/>
      <c r="E2"/>
      <c r="F2"/>
    </row>
    <row r="3" spans="2:6" ht="16.2" customHeight="1" x14ac:dyDescent="0.25">
      <c r="B3" s="188"/>
      <c r="C3"/>
      <c r="D3"/>
      <c r="E3"/>
      <c r="F3"/>
    </row>
    <row r="4" spans="2:6" ht="15.6" x14ac:dyDescent="0.25">
      <c r="B4" s="189" t="s">
        <v>638</v>
      </c>
      <c r="C4"/>
      <c r="D4"/>
      <c r="E4"/>
      <c r="F4"/>
    </row>
    <row r="5" spans="2:6" ht="15.6" x14ac:dyDescent="0.25">
      <c r="B5" s="189" t="s">
        <v>639</v>
      </c>
      <c r="C5"/>
      <c r="D5"/>
      <c r="E5"/>
      <c r="F5"/>
    </row>
    <row r="6" spans="2:6" ht="15.6" x14ac:dyDescent="0.25">
      <c r="B6" s="189" t="s">
        <v>640</v>
      </c>
      <c r="C6"/>
      <c r="D6"/>
      <c r="E6"/>
      <c r="F6"/>
    </row>
    <row r="7" spans="2:6" ht="37.799999999999997" customHeight="1" x14ac:dyDescent="0.25">
      <c r="B7" s="189" t="s">
        <v>652</v>
      </c>
      <c r="C7"/>
      <c r="D7"/>
      <c r="E7"/>
      <c r="F7"/>
    </row>
    <row r="8" spans="2:6" ht="42" customHeight="1" x14ac:dyDescent="0.25">
      <c r="B8" s="189" t="s">
        <v>641</v>
      </c>
      <c r="C8"/>
      <c r="D8"/>
      <c r="E8"/>
      <c r="F8"/>
    </row>
    <row r="9" spans="2:6" ht="46.8" x14ac:dyDescent="0.25">
      <c r="B9" s="189" t="s">
        <v>642</v>
      </c>
      <c r="C9"/>
      <c r="D9"/>
      <c r="E9"/>
      <c r="F9"/>
    </row>
    <row r="10" spans="2:6" ht="31.2" x14ac:dyDescent="0.25">
      <c r="B10" s="189" t="s">
        <v>650</v>
      </c>
      <c r="D10"/>
      <c r="E10"/>
      <c r="F10"/>
    </row>
    <row r="11" spans="2:6" ht="15.6" x14ac:dyDescent="0.25">
      <c r="B11" s="189" t="s">
        <v>643</v>
      </c>
      <c r="C11"/>
      <c r="D11"/>
      <c r="E11"/>
      <c r="F11"/>
    </row>
    <row r="12" spans="2:6" ht="31.2" x14ac:dyDescent="0.25">
      <c r="B12" s="189" t="s">
        <v>653</v>
      </c>
      <c r="C12"/>
      <c r="D12"/>
      <c r="E12"/>
      <c r="F12"/>
    </row>
    <row r="13" spans="2:6" ht="15.6" x14ac:dyDescent="0.25">
      <c r="B13" s="189" t="s">
        <v>93</v>
      </c>
      <c r="C13"/>
      <c r="D13"/>
      <c r="E13"/>
      <c r="F13"/>
    </row>
    <row r="14" spans="2:6" ht="62.4" x14ac:dyDescent="0.25">
      <c r="B14" s="189" t="s">
        <v>654</v>
      </c>
      <c r="C14"/>
      <c r="D14"/>
      <c r="E14"/>
      <c r="F14"/>
    </row>
    <row r="15" spans="2:6" x14ac:dyDescent="0.25">
      <c r="B15"/>
      <c r="C15"/>
      <c r="D15"/>
      <c r="E15"/>
      <c r="F15"/>
    </row>
    <row r="16" spans="2:6" ht="15.6" x14ac:dyDescent="0.25">
      <c r="B16" s="189" t="s">
        <v>227</v>
      </c>
      <c r="C16"/>
      <c r="D16"/>
      <c r="E16"/>
      <c r="F16"/>
    </row>
    <row r="17" spans="2:6" ht="15.6" x14ac:dyDescent="0.25">
      <c r="B17" s="189" t="s">
        <v>655</v>
      </c>
      <c r="C17"/>
      <c r="D17"/>
      <c r="E17"/>
      <c r="F17"/>
    </row>
    <row r="18" spans="2:6" ht="15.6" x14ac:dyDescent="0.25">
      <c r="B18" s="189" t="s">
        <v>661</v>
      </c>
      <c r="C18"/>
      <c r="D18"/>
      <c r="E18"/>
      <c r="F18"/>
    </row>
    <row r="19" spans="2:6" ht="15.6" x14ac:dyDescent="0.25">
      <c r="B19" s="189" t="s">
        <v>662</v>
      </c>
      <c r="C19"/>
      <c r="D19"/>
      <c r="E19"/>
      <c r="F19"/>
    </row>
    <row r="20" spans="2:6" ht="15.6" x14ac:dyDescent="0.25">
      <c r="B20" s="189" t="s">
        <v>644</v>
      </c>
      <c r="C20"/>
      <c r="D20"/>
      <c r="E20"/>
      <c r="F20"/>
    </row>
    <row r="21" spans="2:6" ht="31.2" x14ac:dyDescent="0.25">
      <c r="B21" s="189" t="s">
        <v>656</v>
      </c>
      <c r="C21"/>
      <c r="D21"/>
      <c r="E21"/>
      <c r="F21"/>
    </row>
    <row r="22" spans="2:6" ht="31.2" x14ac:dyDescent="0.25">
      <c r="B22" s="189" t="s">
        <v>645</v>
      </c>
      <c r="C22"/>
      <c r="D22"/>
      <c r="E22"/>
      <c r="F22"/>
    </row>
    <row r="23" spans="2:6" ht="31.2" x14ac:dyDescent="0.25">
      <c r="B23" s="189" t="s">
        <v>657</v>
      </c>
      <c r="C23"/>
      <c r="D23"/>
      <c r="E23"/>
      <c r="F23"/>
    </row>
    <row r="24" spans="2:6" ht="15.6" x14ac:dyDescent="0.25">
      <c r="B24" s="189" t="s">
        <v>658</v>
      </c>
      <c r="C24"/>
      <c r="D24"/>
      <c r="E24"/>
      <c r="F24"/>
    </row>
    <row r="25" spans="2:6" ht="46.8" x14ac:dyDescent="0.25">
      <c r="B25" s="189" t="s">
        <v>651</v>
      </c>
      <c r="D25"/>
      <c r="E25"/>
      <c r="F25"/>
    </row>
    <row r="26" spans="2:6" ht="15.6" x14ac:dyDescent="0.25">
      <c r="B26" s="189" t="s">
        <v>659</v>
      </c>
      <c r="C26"/>
      <c r="D26"/>
      <c r="E26"/>
      <c r="F26"/>
    </row>
    <row r="27" spans="2:6" ht="15.6" x14ac:dyDescent="0.25">
      <c r="B27" s="189" t="s">
        <v>660</v>
      </c>
      <c r="C27"/>
      <c r="D27"/>
      <c r="E27"/>
      <c r="F27"/>
    </row>
    <row r="28" spans="2:6" ht="15.6" x14ac:dyDescent="0.25">
      <c r="B28" s="189" t="s">
        <v>224</v>
      </c>
      <c r="C28"/>
      <c r="D28"/>
      <c r="E28"/>
      <c r="F28"/>
    </row>
    <row r="29" spans="2:6" ht="31.2" x14ac:dyDescent="0.25">
      <c r="B29" s="189" t="s">
        <v>225</v>
      </c>
      <c r="C29"/>
      <c r="D29"/>
      <c r="E29"/>
      <c r="F29"/>
    </row>
    <row r="30" spans="2:6" ht="15.6" x14ac:dyDescent="0.25">
      <c r="B30" s="190" t="s">
        <v>226</v>
      </c>
      <c r="C30"/>
      <c r="D30"/>
      <c r="E30"/>
      <c r="F30"/>
    </row>
    <row r="31" spans="2:6" ht="15.6" x14ac:dyDescent="0.25">
      <c r="B31" s="190"/>
      <c r="C31"/>
      <c r="D31"/>
      <c r="E31"/>
      <c r="F31"/>
    </row>
    <row r="32" spans="2:6" ht="15.6" x14ac:dyDescent="0.25">
      <c r="B32" s="189" t="s">
        <v>646</v>
      </c>
      <c r="C32"/>
      <c r="D32"/>
      <c r="E32"/>
      <c r="F32"/>
    </row>
    <row r="33" spans="2:6" ht="15.6" x14ac:dyDescent="0.25">
      <c r="B33" s="189" t="s">
        <v>94</v>
      </c>
      <c r="C33"/>
      <c r="D33"/>
      <c r="E33"/>
      <c r="F33"/>
    </row>
    <row r="34" spans="2:6" ht="15.6" x14ac:dyDescent="0.25">
      <c r="B34" s="189" t="s">
        <v>647</v>
      </c>
      <c r="C34"/>
      <c r="D34"/>
      <c r="E34"/>
      <c r="F34"/>
    </row>
    <row r="35" spans="2:6" ht="15.6" x14ac:dyDescent="0.25">
      <c r="B35" s="189" t="s">
        <v>648</v>
      </c>
      <c r="C35"/>
      <c r="D35"/>
      <c r="E35"/>
      <c r="F35" s="189" t="s">
        <v>649</v>
      </c>
    </row>
    <row r="36" spans="2:6" ht="15.6" x14ac:dyDescent="0.25">
      <c r="B36" s="191"/>
      <c r="C36"/>
    </row>
    <row r="37" spans="2:6" x14ac:dyDescent="0.25">
      <c r="B37" s="192"/>
      <c r="C37"/>
    </row>
  </sheetData>
  <sheetProtection selectLockedCells="1" selectUnlockedCells="1"/>
  <pageMargins left="0.7" right="0.7"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Listy</vt:lpstr>
      </vt:variant>
      <vt:variant>
        <vt:i4>8</vt:i4>
      </vt:variant>
      <vt:variant>
        <vt:lpstr>Pojmenované oblasti</vt:lpstr>
      </vt:variant>
      <vt:variant>
        <vt:i4>6</vt:i4>
      </vt:variant>
    </vt:vector>
  </HeadingPairs>
  <TitlesOfParts>
    <vt:vector size="14" baseType="lpstr">
      <vt:lpstr>data</vt:lpstr>
      <vt:lpstr>Seznam dotací</vt:lpstr>
      <vt:lpstr>Vyúčtování</vt:lpstr>
      <vt:lpstr>Souhlas se změnou účelu</vt:lpstr>
      <vt:lpstr>Souhlas se změnou termínu</vt:lpstr>
      <vt:lpstr>Prodloužení termínu vyúčtování</vt:lpstr>
      <vt:lpstr>Zápis delegáta o konání akce</vt:lpstr>
      <vt:lpstr>Závazné pokyny k vyúčtování</vt:lpstr>
      <vt:lpstr>data!Oblast_tisku</vt:lpstr>
      <vt:lpstr>'Prodloužení termínu vyúčtování'!Oblast_tisku</vt:lpstr>
      <vt:lpstr>'Souhlas se změnou termínu'!Oblast_tisku</vt:lpstr>
      <vt:lpstr>'Souhlas se změnou účelu'!Oblast_tisku</vt:lpstr>
      <vt:lpstr>Vyúčtování!Oblast_tisku</vt:lpstr>
      <vt:lpstr>'Zápis delegáta o konání akce'!Oblast_tisku</vt:lpstr>
    </vt:vector>
  </TitlesOfParts>
  <Company>UMCP13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PardubickyB</dc:creator>
  <cp:lastModifiedBy>Pardubický Bohdan (P13)</cp:lastModifiedBy>
  <cp:revision>5</cp:revision>
  <cp:lastPrinted>2024-01-04T14:31:52Z</cp:lastPrinted>
  <dcterms:created xsi:type="dcterms:W3CDTF">2004-03-05T10:39:25Z</dcterms:created>
  <dcterms:modified xsi:type="dcterms:W3CDTF">2026-06-09T09:45:22Z</dcterms:modified>
  <dc:language>cs-CZ</dc:language>
</cp:coreProperties>
</file>