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0845" tabRatio="50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List1!$A$1:$K$63</definedName>
  </definedNames>
  <calcPr calcId="19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1" i="1" l="1"/>
  <c r="K23" i="1" l="1"/>
  <c r="K50" i="1" l="1"/>
  <c r="K43" i="1"/>
  <c r="K35" i="1"/>
  <c r="K29" i="1"/>
  <c r="K27" i="1"/>
  <c r="G45" i="1" l="1"/>
  <c r="G38" i="1"/>
  <c r="J56" i="1"/>
  <c r="I56" i="1"/>
  <c r="H56" i="1"/>
  <c r="F56" i="1"/>
  <c r="E56" i="1"/>
  <c r="G56" i="1" s="1"/>
  <c r="D56" i="1"/>
  <c r="J55" i="1"/>
  <c r="I55" i="1"/>
  <c r="K55" i="1" s="1"/>
  <c r="H55" i="1"/>
  <c r="H57" i="1" s="1"/>
  <c r="F55" i="1"/>
  <c r="F57" i="1" s="1"/>
  <c r="D55" i="1"/>
  <c r="G53" i="1"/>
  <c r="G51" i="1"/>
  <c r="G50" i="1"/>
  <c r="G46" i="1"/>
  <c r="G44" i="1"/>
  <c r="G42" i="1"/>
  <c r="G41" i="1"/>
  <c r="G40" i="1"/>
  <c r="G39" i="1"/>
  <c r="G37" i="1"/>
  <c r="G36" i="1"/>
  <c r="G34" i="1"/>
  <c r="G33" i="1"/>
  <c r="G32" i="1"/>
  <c r="G31" i="1"/>
  <c r="G30" i="1"/>
  <c r="G28" i="1"/>
  <c r="G27" i="1"/>
  <c r="G26" i="1"/>
  <c r="G25" i="1"/>
  <c r="K24" i="1"/>
  <c r="G24" i="1"/>
  <c r="G23" i="1"/>
  <c r="K22" i="1"/>
  <c r="G22" i="1"/>
  <c r="K21" i="1"/>
  <c r="J20" i="1"/>
  <c r="I20" i="1"/>
  <c r="H20" i="1"/>
  <c r="F20" i="1"/>
  <c r="E20" i="1"/>
  <c r="G20" i="1" s="1"/>
  <c r="D20" i="1"/>
  <c r="G18" i="1"/>
  <c r="K16" i="1"/>
  <c r="G16" i="1"/>
  <c r="K15" i="1"/>
  <c r="E15" i="1"/>
  <c r="E55" i="1" s="1"/>
  <c r="K14" i="1"/>
  <c r="G14" i="1"/>
  <c r="K13" i="1"/>
  <c r="G13" i="1"/>
  <c r="G12" i="1"/>
  <c r="G11" i="1"/>
  <c r="G8" i="1"/>
  <c r="J7" i="1"/>
  <c r="I7" i="1"/>
  <c r="H7" i="1"/>
  <c r="F7" i="1"/>
  <c r="D7" i="1"/>
  <c r="G15" i="1" l="1"/>
  <c r="E7" i="1"/>
  <c r="J57" i="1"/>
  <c r="D57" i="1"/>
  <c r="K20" i="1"/>
  <c r="K56" i="1"/>
  <c r="K7" i="1"/>
  <c r="G7" i="1"/>
  <c r="E57" i="1"/>
  <c r="G55" i="1"/>
  <c r="I57" i="1"/>
</calcChain>
</file>

<file path=xl/sharedStrings.xml><?xml version="1.0" encoding="utf-8"?>
<sst xmlns="http://schemas.openxmlformats.org/spreadsheetml/2006/main" count="81" uniqueCount="73">
  <si>
    <t>Středisko sociálních služeb</t>
  </si>
  <si>
    <t xml:space="preserve">Rozbor hospodaření </t>
  </si>
  <si>
    <t xml:space="preserve"> ke dni</t>
  </si>
  <si>
    <t>IČO  00 639 541</t>
  </si>
  <si>
    <t xml:space="preserve">Hlavní činnost </t>
  </si>
  <si>
    <t>Doplňková činnost</t>
  </si>
  <si>
    <t>schválený rozpočet</t>
  </si>
  <si>
    <t>upravený rozpočet</t>
  </si>
  <si>
    <t xml:space="preserve">čerpání </t>
  </si>
  <si>
    <t>%</t>
  </si>
  <si>
    <t>a</t>
  </si>
  <si>
    <t>b</t>
  </si>
  <si>
    <t>c</t>
  </si>
  <si>
    <t>d</t>
  </si>
  <si>
    <t>e</t>
  </si>
  <si>
    <t>f</t>
  </si>
  <si>
    <t>g</t>
  </si>
  <si>
    <t>h</t>
  </si>
  <si>
    <t xml:space="preserve">VÝNOSY                                                                            </t>
  </si>
  <si>
    <t>Neinvestiční příspěvek od MČ</t>
  </si>
  <si>
    <t>Účelová dotace v rámci grantového a dotačního řízení</t>
  </si>
  <si>
    <t>čas.rozlišení transferů, UZ 13502</t>
  </si>
  <si>
    <t xml:space="preserve">účelová dotace </t>
  </si>
  <si>
    <t>UZ 115</t>
  </si>
  <si>
    <t xml:space="preserve">dotace </t>
  </si>
  <si>
    <t>VZ - výnosy PS</t>
  </si>
  <si>
    <t>VZ – výnosy DS</t>
  </si>
  <si>
    <t>VZ - výnosy jídelna</t>
  </si>
  <si>
    <t>VZ - výnosy nájem LUKÁŠ</t>
  </si>
  <si>
    <t>použití FRM</t>
  </si>
  <si>
    <t>ostatní výnosy</t>
  </si>
  <si>
    <t>fond odměn</t>
  </si>
  <si>
    <t xml:space="preserve">NÁKLADY                                                       </t>
  </si>
  <si>
    <t>- z toho materiál</t>
  </si>
  <si>
    <t>- z toho potraviny</t>
  </si>
  <si>
    <t>- z toho energie</t>
  </si>
  <si>
    <t>- z toho opravy a údržba</t>
  </si>
  <si>
    <t>- z toho cestovné</t>
  </si>
  <si>
    <t>- z toho služby</t>
  </si>
  <si>
    <r>
      <rPr>
        <i/>
        <sz val="11"/>
        <rFont val="Arial CE"/>
        <family val="2"/>
        <charset val="238"/>
      </rPr>
      <t xml:space="preserve">  - z toho MP, OON  </t>
    </r>
    <r>
      <rPr>
        <i/>
        <sz val="11"/>
        <color rgb="FFC9211E"/>
        <rFont val="Arial CE"/>
        <family val="2"/>
        <charset val="238"/>
      </rPr>
      <t xml:space="preserve">UZ 079 </t>
    </r>
    <r>
      <rPr>
        <i/>
        <sz val="11"/>
        <rFont val="Arial CE"/>
        <family val="2"/>
        <charset val="238"/>
      </rPr>
      <t xml:space="preserve">    </t>
    </r>
  </si>
  <si>
    <t xml:space="preserve">  - z toho MP, OON      účelová dotace   </t>
  </si>
  <si>
    <t xml:space="preserve">  - z toho MP, OON      účelová dotace   UZ 115</t>
  </si>
  <si>
    <t xml:space="preserve">  - z toho MP, OON      účelová dotace   UZ 13305</t>
  </si>
  <si>
    <t xml:space="preserve"> - z toho MP, OON </t>
  </si>
  <si>
    <t xml:space="preserve"> - z toho MP – fond odměn</t>
  </si>
  <si>
    <r>
      <rPr>
        <i/>
        <sz val="11"/>
        <rFont val="Arial CE"/>
        <family val="2"/>
        <charset val="238"/>
      </rPr>
      <t xml:space="preserve">  - z toho odvody (ZP, SP)</t>
    </r>
    <r>
      <rPr>
        <i/>
        <sz val="11"/>
        <color rgb="FFC9211E"/>
        <rFont val="Arial CE"/>
        <family val="2"/>
        <charset val="238"/>
      </rPr>
      <t xml:space="preserve"> UZ 079</t>
    </r>
  </si>
  <si>
    <t xml:space="preserve">  - z toho odvody (ZP, SP) účelová dotace</t>
  </si>
  <si>
    <t xml:space="preserve">  - z toho odvody (ZP, SP) účelová dotace UZ 115</t>
  </si>
  <si>
    <t xml:space="preserve">  - z toho odvody (ZP, SP) účelová dotace UZ 13305</t>
  </si>
  <si>
    <t xml:space="preserve">  - z toho odvody (ZP, SP) </t>
  </si>
  <si>
    <t>- z toho odvody (ZP, SP) - fond odměn</t>
  </si>
  <si>
    <t xml:space="preserve"> - z toho ostatní náklady (pojištění úraz a nem. z pov.)</t>
  </si>
  <si>
    <r>
      <rPr>
        <i/>
        <sz val="11"/>
        <rFont val="Arial CE"/>
        <family val="2"/>
        <charset val="238"/>
      </rPr>
      <t xml:space="preserve">  - z toho odvody FKSP </t>
    </r>
    <r>
      <rPr>
        <i/>
        <sz val="11"/>
        <color rgb="FFC9211E"/>
        <rFont val="Arial CE"/>
        <family val="2"/>
        <charset val="238"/>
      </rPr>
      <t>UZ 079</t>
    </r>
  </si>
  <si>
    <t xml:space="preserve">  - z toho odvody (příspěvek strav., školení)</t>
  </si>
  <si>
    <t xml:space="preserve"> - z toho odvody (FKSP) účel.dotace</t>
  </si>
  <si>
    <t xml:space="preserve"> - z toho odvody (FKSP) účel.dotace UZ 115</t>
  </si>
  <si>
    <t xml:space="preserve"> - z toho odvody (FKSP)</t>
  </si>
  <si>
    <t xml:space="preserve"> - z toho odvody (FKSP)  - fond odměn</t>
  </si>
  <si>
    <t>- z toho daně a poplatky</t>
  </si>
  <si>
    <t>- z toho odpis nedob. pohledávek</t>
  </si>
  <si>
    <t>- z toho ostatní náklady</t>
  </si>
  <si>
    <t>- z toho odpis pohledávky</t>
  </si>
  <si>
    <t>- z toho náklady DDHM</t>
  </si>
  <si>
    <t>- z toho daň z příjmů</t>
  </si>
  <si>
    <t>Výnosy celkem</t>
  </si>
  <si>
    <t>Náklady celkem</t>
  </si>
  <si>
    <t xml:space="preserve">Zisk (+), ztráta (-) </t>
  </si>
  <si>
    <t>x</t>
  </si>
  <si>
    <t xml:space="preserve"> </t>
  </si>
  <si>
    <t>VZ - vlastní zdroje</t>
  </si>
  <si>
    <t>čerp.FRM</t>
  </si>
  <si>
    <t xml:space="preserve"> z toho odpisy účetní</t>
  </si>
  <si>
    <t xml:space="preserve">  - smluvní pokuty a penále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</si>
</sst>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%"/>
  </numFmts>
  <fonts count="32" x14ac:knownFonts="1">
    <font>
      <sz val="10"/>
      <name val="Arial CE"/>
      <family val="2"/>
      <charset val="238"/>
    </font>
    <font>
      <b/>
      <sz val="10"/>
      <color rgb="FFFFFFFF"/>
      <name val="Arial CE"/>
      <family val="2"/>
      <charset val="238"/>
    </font>
    <font>
      <sz val="10"/>
      <color rgb="FF006600"/>
      <name val="Arial CE"/>
      <family val="2"/>
      <charset val="238"/>
    </font>
    <font>
      <sz val="18"/>
      <color rgb="FF000000"/>
      <name val="Arial CE"/>
      <family val="2"/>
      <charset val="238"/>
    </font>
    <font>
      <sz val="12"/>
      <color rgb="FF000000"/>
      <name val="Arial CE"/>
      <family val="2"/>
      <charset val="238"/>
    </font>
    <font>
      <sz val="10"/>
      <color rgb="FF996600"/>
      <name val="Arial CE"/>
      <family val="2"/>
      <charset val="238"/>
    </font>
    <font>
      <sz val="10"/>
      <name val="Arial"/>
      <family val="2"/>
      <charset val="238"/>
    </font>
    <font>
      <sz val="10"/>
      <color rgb="FF333333"/>
      <name val="Arial CE"/>
      <family val="2"/>
      <charset val="238"/>
    </font>
    <font>
      <i/>
      <sz val="10"/>
      <color rgb="FF808080"/>
      <name val="Arial CE"/>
      <family val="2"/>
      <charset val="238"/>
    </font>
    <font>
      <sz val="10"/>
      <color rgb="FFCC000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i/>
      <sz val="11"/>
      <color rgb="FFFF6600"/>
      <name val="Arial CE"/>
      <family val="2"/>
      <charset val="238"/>
    </font>
    <font>
      <i/>
      <sz val="11"/>
      <color rgb="FF00000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name val="Arial"/>
      <family val="2"/>
      <charset val="238"/>
    </font>
    <font>
      <b/>
      <i/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i/>
      <sz val="11"/>
      <color rgb="FF33CCCC"/>
      <name val="Arial CE"/>
      <family val="2"/>
      <charset val="238"/>
    </font>
    <font>
      <i/>
      <sz val="9"/>
      <name val="Arial CE"/>
      <charset val="238"/>
    </font>
    <font>
      <i/>
      <sz val="10"/>
      <color rgb="FF00CCFF"/>
      <name val="Arial CE"/>
      <charset val="238"/>
    </font>
    <font>
      <i/>
      <sz val="10"/>
      <color rgb="FFFF6600"/>
      <name val="Arial CE"/>
      <charset val="238"/>
    </font>
    <font>
      <i/>
      <sz val="11"/>
      <color rgb="FFC9211E"/>
      <name val="Arial CE"/>
      <family val="2"/>
      <charset val="238"/>
    </font>
    <font>
      <i/>
      <sz val="11"/>
      <color rgb="FF339966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4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8">
    <xf numFmtId="0" fontId="0" fillId="0" borderId="0"/>
    <xf numFmtId="164" fontId="31" fillId="0" borderId="0" applyBorder="0" applyAlignment="0" applyProtection="0"/>
    <xf numFmtId="0" fontId="1" fillId="2" borderId="0" applyBorder="0" applyAlignment="0" applyProtection="0"/>
    <xf numFmtId="0" fontId="2" fillId="3" borderId="0" applyBorder="0" applyAlignment="0" applyProtection="0"/>
    <xf numFmtId="0" fontId="3" fillId="0" borderId="0" applyBorder="0" applyAlignment="0" applyProtection="0"/>
    <xf numFmtId="0" fontId="4" fillId="0" borderId="0" applyBorder="0" applyAlignment="0" applyProtection="0"/>
    <xf numFmtId="0" fontId="5" fillId="4" borderId="0" applyBorder="0" applyAlignment="0" applyProtection="0"/>
    <xf numFmtId="0" fontId="6" fillId="0" borderId="0"/>
    <xf numFmtId="0" fontId="7" fillId="4" borderId="1" applyAlignment="0" applyProtection="0"/>
    <xf numFmtId="0" fontId="8" fillId="0" borderId="0" applyBorder="0" applyAlignment="0" applyProtection="0"/>
    <xf numFmtId="0" fontId="31" fillId="0" borderId="0" applyBorder="0" applyAlignment="0" applyProtection="0"/>
    <xf numFmtId="0" fontId="31" fillId="0" borderId="0" applyBorder="0" applyAlignment="0" applyProtection="0"/>
    <xf numFmtId="0" fontId="9" fillId="0" borderId="0" applyBorder="0" applyAlignment="0" applyProtection="0"/>
    <xf numFmtId="0" fontId="10" fillId="5" borderId="0" applyBorder="0" applyAlignment="0" applyProtection="0"/>
    <xf numFmtId="0" fontId="10" fillId="6" borderId="0" applyBorder="0" applyAlignment="0" applyProtection="0"/>
    <xf numFmtId="0" fontId="11" fillId="7" borderId="0" applyBorder="0" applyAlignment="0" applyProtection="0"/>
    <xf numFmtId="0" fontId="9" fillId="8" borderId="0" applyBorder="0" applyAlignment="0" applyProtection="0"/>
    <xf numFmtId="0" fontId="6" fillId="0" borderId="0"/>
  </cellStyleXfs>
  <cellXfs count="171">
    <xf numFmtId="0" fontId="0" fillId="0" borderId="0" xfId="0"/>
    <xf numFmtId="0" fontId="12" fillId="0" borderId="0" xfId="7" applyFont="1"/>
    <xf numFmtId="0" fontId="13" fillId="0" borderId="0" xfId="7" applyFont="1"/>
    <xf numFmtId="0" fontId="14" fillId="0" borderId="0" xfId="7" applyFont="1"/>
    <xf numFmtId="0" fontId="15" fillId="0" borderId="0" xfId="7" applyFont="1"/>
    <xf numFmtId="0" fontId="14" fillId="0" borderId="0" xfId="7" applyFont="1"/>
    <xf numFmtId="0" fontId="14" fillId="0" borderId="0" xfId="0" applyFont="1"/>
    <xf numFmtId="4" fontId="13" fillId="0" borderId="0" xfId="7" applyNumberFormat="1" applyFont="1" applyAlignment="1"/>
    <xf numFmtId="0" fontId="14" fillId="0" borderId="0" xfId="7" applyFont="1" applyAlignment="1">
      <alignment horizontal="center"/>
    </xf>
    <xf numFmtId="14" fontId="13" fillId="0" borderId="0" xfId="7" applyNumberFormat="1" applyFont="1"/>
    <xf numFmtId="0" fontId="0" fillId="9" borderId="0" xfId="0" applyFill="1" applyBorder="1"/>
    <xf numFmtId="0" fontId="0" fillId="0" borderId="0" xfId="7" applyFont="1"/>
    <xf numFmtId="4" fontId="16" fillId="9" borderId="0" xfId="7" applyNumberFormat="1" applyFont="1" applyFill="1" applyBorder="1"/>
    <xf numFmtId="0" fontId="0" fillId="0" borderId="0" xfId="7" applyFont="1"/>
    <xf numFmtId="4" fontId="13" fillId="0" borderId="0" xfId="7" applyNumberFormat="1" applyFont="1"/>
    <xf numFmtId="0" fontId="15" fillId="0" borderId="0" xfId="7" applyFont="1" applyAlignment="1">
      <alignment horizontal="center"/>
    </xf>
    <xf numFmtId="4" fontId="17" fillId="9" borderId="0" xfId="7" applyNumberFormat="1" applyFont="1" applyFill="1" applyBorder="1"/>
    <xf numFmtId="0" fontId="18" fillId="0" borderId="0" xfId="7" applyFont="1" applyAlignment="1">
      <alignment horizontal="center"/>
    </xf>
    <xf numFmtId="0" fontId="15" fillId="0" borderId="0" xfId="7" applyFont="1" applyBorder="1"/>
    <xf numFmtId="4" fontId="19" fillId="0" borderId="3" xfId="7" applyNumberFormat="1" applyFont="1" applyBorder="1" applyAlignment="1">
      <alignment horizontal="center" vertical="center" shrinkToFit="1"/>
    </xf>
    <xf numFmtId="4" fontId="19" fillId="0" borderId="4" xfId="7" applyNumberFormat="1" applyFont="1" applyBorder="1" applyAlignment="1">
      <alignment horizontal="center" vertical="center" shrinkToFit="1"/>
    </xf>
    <xf numFmtId="4" fontId="19" fillId="0" borderId="5" xfId="7" applyNumberFormat="1" applyFont="1" applyBorder="1" applyAlignment="1">
      <alignment horizontal="center" vertical="center" shrinkToFit="1"/>
    </xf>
    <xf numFmtId="0" fontId="19" fillId="0" borderId="6" xfId="7" applyFont="1" applyBorder="1" applyAlignment="1">
      <alignment horizontal="center" vertical="center"/>
    </xf>
    <xf numFmtId="0" fontId="15" fillId="0" borderId="6" xfId="7" applyFont="1" applyBorder="1" applyAlignment="1">
      <alignment horizontal="center" vertical="center"/>
    </xf>
    <xf numFmtId="4" fontId="15" fillId="9" borderId="0" xfId="7" applyNumberFormat="1" applyFont="1" applyFill="1" applyBorder="1"/>
    <xf numFmtId="0" fontId="18" fillId="0" borderId="0" xfId="7" applyFont="1" applyBorder="1" applyAlignment="1">
      <alignment horizontal="center"/>
    </xf>
    <xf numFmtId="4" fontId="15" fillId="0" borderId="0" xfId="7" applyNumberFormat="1" applyFont="1"/>
    <xf numFmtId="0" fontId="13" fillId="0" borderId="0" xfId="7" applyFont="1" applyBorder="1" applyAlignment="1">
      <alignment horizontal="center"/>
    </xf>
    <xf numFmtId="4" fontId="15" fillId="0" borderId="7" xfId="7" applyNumberFormat="1" applyFont="1" applyBorder="1" applyAlignment="1">
      <alignment horizontal="center"/>
    </xf>
    <xf numFmtId="4" fontId="15" fillId="0" borderId="5" xfId="7" applyNumberFormat="1" applyFont="1" applyBorder="1" applyAlignment="1">
      <alignment horizontal="center"/>
    </xf>
    <xf numFmtId="4" fontId="15" fillId="0" borderId="8" xfId="7" applyNumberFormat="1" applyFont="1" applyBorder="1" applyAlignment="1">
      <alignment horizontal="center"/>
    </xf>
    <xf numFmtId="0" fontId="15" fillId="0" borderId="6" xfId="7" applyFont="1" applyBorder="1" applyAlignment="1">
      <alignment horizontal="center"/>
    </xf>
    <xf numFmtId="4" fontId="15" fillId="0" borderId="3" xfId="7" applyNumberFormat="1" applyFont="1" applyBorder="1" applyAlignment="1">
      <alignment horizontal="center"/>
    </xf>
    <xf numFmtId="4" fontId="13" fillId="0" borderId="10" xfId="7" applyNumberFormat="1" applyFont="1" applyBorder="1" applyAlignment="1">
      <alignment horizontal="right"/>
    </xf>
    <xf numFmtId="4" fontId="13" fillId="0" borderId="11" xfId="7" applyNumberFormat="1" applyFont="1" applyBorder="1" applyAlignment="1">
      <alignment horizontal="right"/>
    </xf>
    <xf numFmtId="164" fontId="15" fillId="0" borderId="12" xfId="1" applyFont="1" applyBorder="1" applyAlignment="1" applyProtection="1">
      <alignment horizontal="center"/>
    </xf>
    <xf numFmtId="4" fontId="20" fillId="0" borderId="13" xfId="7" applyNumberFormat="1" applyFont="1" applyBorder="1" applyAlignment="1">
      <alignment horizontal="right"/>
    </xf>
    <xf numFmtId="4" fontId="20" fillId="0" borderId="12" xfId="7" applyNumberFormat="1" applyFont="1" applyBorder="1" applyAlignment="1">
      <alignment horizontal="right"/>
    </xf>
    <xf numFmtId="164" fontId="15" fillId="0" borderId="14" xfId="1" applyFont="1" applyBorder="1" applyAlignment="1" applyProtection="1">
      <alignment horizontal="center"/>
    </xf>
    <xf numFmtId="4" fontId="22" fillId="0" borderId="2" xfId="7" applyNumberFormat="1" applyFont="1" applyBorder="1" applyAlignment="1">
      <alignment horizontal="right"/>
    </xf>
    <xf numFmtId="164" fontId="15" fillId="0" borderId="17" xfId="1" applyFont="1" applyBorder="1" applyAlignment="1" applyProtection="1">
      <alignment horizontal="center"/>
    </xf>
    <xf numFmtId="4" fontId="23" fillId="9" borderId="0" xfId="7" applyNumberFormat="1" applyFont="1" applyFill="1" applyBorder="1"/>
    <xf numFmtId="0" fontId="24" fillId="0" borderId="18" xfId="17" applyFont="1" applyBorder="1" applyAlignment="1">
      <alignment horizontal="left"/>
    </xf>
    <xf numFmtId="4" fontId="22" fillId="0" borderId="20" xfId="7" applyNumberFormat="1" applyFont="1" applyBorder="1" applyAlignment="1">
      <alignment horizontal="right"/>
    </xf>
    <xf numFmtId="4" fontId="15" fillId="9" borderId="0" xfId="7" applyNumberFormat="1" applyFont="1" applyFill="1" applyBorder="1" applyAlignment="1">
      <alignment horizontal="right"/>
    </xf>
    <xf numFmtId="0" fontId="24" fillId="0" borderId="21" xfId="17" applyFont="1" applyBorder="1" applyAlignment="1">
      <alignment horizontal="left"/>
    </xf>
    <xf numFmtId="0" fontId="21" fillId="0" borderId="19" xfId="17" applyFont="1" applyBorder="1" applyAlignment="1">
      <alignment horizontal="left"/>
    </xf>
    <xf numFmtId="0" fontId="21" fillId="0" borderId="21" xfId="17" applyFont="1" applyBorder="1" applyAlignment="1">
      <alignment horizontal="left"/>
    </xf>
    <xf numFmtId="4" fontId="22" fillId="9" borderId="22" xfId="7" applyNumberFormat="1" applyFont="1" applyFill="1" applyBorder="1"/>
    <xf numFmtId="164" fontId="15" fillId="0" borderId="23" xfId="1" applyFont="1" applyBorder="1" applyAlignment="1" applyProtection="1">
      <alignment horizontal="center"/>
    </xf>
    <xf numFmtId="4" fontId="21" fillId="9" borderId="0" xfId="17" applyNumberFormat="1" applyFont="1" applyFill="1" applyBorder="1" applyAlignment="1">
      <alignment horizontal="right"/>
    </xf>
    <xf numFmtId="3" fontId="21" fillId="9" borderId="0" xfId="17" applyNumberFormat="1" applyFont="1" applyFill="1" applyBorder="1" applyAlignment="1">
      <alignment horizontal="right"/>
    </xf>
    <xf numFmtId="4" fontId="22" fillId="9" borderId="20" xfId="7" applyNumberFormat="1" applyFont="1" applyFill="1" applyBorder="1"/>
    <xf numFmtId="164" fontId="15" fillId="0" borderId="24" xfId="1" applyFont="1" applyBorder="1" applyAlignment="1" applyProtection="1">
      <alignment horizontal="center"/>
    </xf>
    <xf numFmtId="4" fontId="25" fillId="9" borderId="0" xfId="17" applyNumberFormat="1" applyFont="1" applyFill="1" applyBorder="1" applyAlignment="1">
      <alignment horizontal="right"/>
    </xf>
    <xf numFmtId="3" fontId="26" fillId="9" borderId="0" xfId="17" applyNumberFormat="1" applyFont="1" applyFill="1" applyBorder="1" applyAlignment="1">
      <alignment horizontal="right"/>
    </xf>
    <xf numFmtId="4" fontId="22" fillId="9" borderId="25" xfId="7" applyNumberFormat="1" applyFont="1" applyFill="1" applyBorder="1"/>
    <xf numFmtId="3" fontId="25" fillId="9" borderId="0" xfId="17" applyNumberFormat="1" applyFont="1" applyFill="1" applyBorder="1" applyAlignment="1">
      <alignment horizontal="right"/>
    </xf>
    <xf numFmtId="0" fontId="21" fillId="0" borderId="7" xfId="17" applyFont="1" applyBorder="1" applyAlignment="1">
      <alignment horizontal="left"/>
    </xf>
    <xf numFmtId="0" fontId="21" fillId="0" borderId="3" xfId="17" applyFont="1" applyBorder="1" applyAlignment="1">
      <alignment horizontal="left"/>
    </xf>
    <xf numFmtId="4" fontId="21" fillId="9" borderId="0" xfId="7" applyNumberFormat="1" applyFont="1" applyFill="1" applyBorder="1"/>
    <xf numFmtId="4" fontId="22" fillId="9" borderId="27" xfId="7" applyNumberFormat="1" applyFont="1" applyFill="1" applyBorder="1"/>
    <xf numFmtId="4" fontId="13" fillId="0" borderId="28" xfId="7" applyNumberFormat="1" applyFont="1" applyBorder="1" applyAlignment="1">
      <alignment horizontal="right"/>
    </xf>
    <xf numFmtId="164" fontId="13" fillId="0" borderId="11" xfId="1" applyFont="1" applyBorder="1" applyAlignment="1" applyProtection="1">
      <alignment horizontal="center"/>
    </xf>
    <xf numFmtId="4" fontId="13" fillId="0" borderId="13" xfId="7" applyNumberFormat="1" applyFont="1" applyBorder="1" applyAlignment="1">
      <alignment horizontal="right"/>
    </xf>
    <xf numFmtId="164" fontId="13" fillId="0" borderId="14" xfId="1" applyFont="1" applyBorder="1" applyAlignment="1" applyProtection="1">
      <alignment horizontal="center"/>
    </xf>
    <xf numFmtId="0" fontId="21" fillId="0" borderId="29" xfId="17" applyFont="1" applyBorder="1"/>
    <xf numFmtId="0" fontId="21" fillId="0" borderId="30" xfId="17" applyFont="1" applyBorder="1" applyAlignment="1">
      <alignment horizontal="center"/>
    </xf>
    <xf numFmtId="4" fontId="21" fillId="0" borderId="2" xfId="7" applyNumberFormat="1" applyFont="1" applyBorder="1" applyAlignment="1">
      <alignment horizontal="right"/>
    </xf>
    <xf numFmtId="164" fontId="15" fillId="0" borderId="2" xfId="1" applyFont="1" applyBorder="1" applyAlignment="1" applyProtection="1">
      <alignment horizontal="center"/>
    </xf>
    <xf numFmtId="0" fontId="21" fillId="0" borderId="19" xfId="17" applyFont="1" applyBorder="1"/>
    <xf numFmtId="0" fontId="21" fillId="0" borderId="21" xfId="17" applyFont="1" applyBorder="1" applyAlignment="1">
      <alignment horizontal="center"/>
    </xf>
    <xf numFmtId="4" fontId="21" fillId="0" borderId="20" xfId="7" applyNumberFormat="1" applyFont="1" applyBorder="1"/>
    <xf numFmtId="164" fontId="21" fillId="0" borderId="20" xfId="1" applyFont="1" applyBorder="1" applyAlignment="1" applyProtection="1">
      <alignment horizontal="center"/>
    </xf>
    <xf numFmtId="4" fontId="0" fillId="9" borderId="0" xfId="0" applyNumberFormat="1" applyFill="1" applyBorder="1"/>
    <xf numFmtId="0" fontId="15" fillId="0" borderId="19" xfId="7" applyFont="1" applyBorder="1"/>
    <xf numFmtId="0" fontId="15" fillId="0" borderId="21" xfId="7" applyFont="1" applyBorder="1" applyAlignment="1">
      <alignment horizontal="center"/>
    </xf>
    <xf numFmtId="164" fontId="15" fillId="0" borderId="0" xfId="1" applyFont="1" applyBorder="1" applyAlignment="1" applyProtection="1">
      <alignment horizontal="center"/>
    </xf>
    <xf numFmtId="0" fontId="15" fillId="9" borderId="21" xfId="7" applyFont="1" applyFill="1" applyBorder="1" applyAlignment="1">
      <alignment horizontal="center"/>
    </xf>
    <xf numFmtId="4" fontId="21" fillId="9" borderId="20" xfId="7" applyNumberFormat="1" applyFont="1" applyFill="1" applyBorder="1"/>
    <xf numFmtId="4" fontId="28" fillId="9" borderId="0" xfId="7" applyNumberFormat="1" applyFont="1" applyFill="1" applyBorder="1"/>
    <xf numFmtId="164" fontId="21" fillId="9" borderId="20" xfId="1" applyFont="1" applyFill="1" applyBorder="1" applyAlignment="1" applyProtection="1">
      <alignment horizontal="center"/>
    </xf>
    <xf numFmtId="2" fontId="0" fillId="0" borderId="0" xfId="0" applyNumberFormat="1"/>
    <xf numFmtId="0" fontId="21" fillId="9" borderId="21" xfId="17" applyFont="1" applyFill="1" applyBorder="1" applyAlignment="1">
      <alignment horizontal="center"/>
    </xf>
    <xf numFmtId="4" fontId="21" fillId="0" borderId="27" xfId="7" applyNumberFormat="1" applyFont="1" applyBorder="1"/>
    <xf numFmtId="164" fontId="21" fillId="0" borderId="27" xfId="1" applyFont="1" applyBorder="1" applyAlignment="1" applyProtection="1">
      <alignment horizontal="center"/>
    </xf>
    <xf numFmtId="0" fontId="15" fillId="0" borderId="31" xfId="7" applyFont="1" applyBorder="1" applyAlignment="1">
      <alignment horizontal="left"/>
    </xf>
    <xf numFmtId="0" fontId="15" fillId="0" borderId="32" xfId="7" applyFont="1" applyBorder="1" applyAlignment="1">
      <alignment horizontal="left"/>
    </xf>
    <xf numFmtId="4" fontId="29" fillId="9" borderId="33" xfId="7" applyNumberFormat="1" applyFont="1" applyFill="1" applyBorder="1" applyAlignment="1">
      <alignment horizontal="right"/>
    </xf>
    <xf numFmtId="164" fontId="29" fillId="0" borderId="34" xfId="1" applyFont="1" applyBorder="1" applyAlignment="1" applyProtection="1">
      <alignment horizontal="center"/>
    </xf>
    <xf numFmtId="4" fontId="29" fillId="9" borderId="13" xfId="7" applyNumberFormat="1" applyFont="1" applyFill="1" applyBorder="1" applyAlignment="1">
      <alignment horizontal="right"/>
    </xf>
    <xf numFmtId="4" fontId="29" fillId="9" borderId="12" xfId="7" applyNumberFormat="1" applyFont="1" applyFill="1" applyBorder="1" applyAlignment="1">
      <alignment horizontal="right"/>
    </xf>
    <xf numFmtId="4" fontId="29" fillId="0" borderId="13" xfId="7" applyNumberFormat="1" applyFont="1" applyBorder="1" applyAlignment="1">
      <alignment horizontal="right"/>
    </xf>
    <xf numFmtId="164" fontId="29" fillId="0" borderId="14" xfId="1" applyFont="1" applyBorder="1" applyAlignment="1" applyProtection="1">
      <alignment horizontal="center"/>
    </xf>
    <xf numFmtId="164" fontId="29" fillId="0" borderId="12" xfId="1" applyFont="1" applyBorder="1" applyAlignment="1" applyProtection="1">
      <alignment horizontal="center"/>
    </xf>
    <xf numFmtId="0" fontId="13" fillId="0" borderId="31" xfId="7" applyFont="1" applyBorder="1" applyAlignment="1">
      <alignment horizontal="left"/>
    </xf>
    <xf numFmtId="0" fontId="13" fillId="0" borderId="32" xfId="7" applyFont="1" applyBorder="1" applyAlignment="1">
      <alignment horizontal="left"/>
    </xf>
    <xf numFmtId="4" fontId="20" fillId="9" borderId="13" xfId="7" applyNumberFormat="1" applyFont="1" applyFill="1" applyBorder="1" applyAlignment="1">
      <alignment horizontal="right"/>
    </xf>
    <xf numFmtId="164" fontId="20" fillId="0" borderId="12" xfId="1" applyFont="1" applyBorder="1" applyAlignment="1" applyProtection="1">
      <alignment horizontal="center"/>
    </xf>
    <xf numFmtId="4" fontId="20" fillId="9" borderId="12" xfId="7" applyNumberFormat="1" applyFont="1" applyFill="1" applyBorder="1" applyAlignment="1">
      <alignment horizontal="right"/>
    </xf>
    <xf numFmtId="164" fontId="20" fillId="0" borderId="14" xfId="1" applyFont="1" applyBorder="1" applyAlignment="1" applyProtection="1">
      <alignment horizontal="center"/>
    </xf>
    <xf numFmtId="0" fontId="30" fillId="0" borderId="0" xfId="0" applyFont="1"/>
    <xf numFmtId="4" fontId="14" fillId="0" borderId="0" xfId="0" applyNumberFormat="1" applyFont="1"/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4" fontId="15" fillId="0" borderId="4" xfId="0" applyNumberFormat="1" applyFont="1" applyBorder="1"/>
    <xf numFmtId="4" fontId="22" fillId="0" borderId="4" xfId="0" applyNumberFormat="1" applyFont="1" applyBorder="1"/>
    <xf numFmtId="0" fontId="14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Font="1" applyBorder="1"/>
    <xf numFmtId="4" fontId="21" fillId="11" borderId="20" xfId="7" applyNumberFormat="1" applyFont="1" applyFill="1" applyBorder="1"/>
    <xf numFmtId="164" fontId="21" fillId="12" borderId="20" xfId="1" applyFont="1" applyFill="1" applyBorder="1" applyAlignment="1" applyProtection="1">
      <alignment horizontal="center"/>
    </xf>
    <xf numFmtId="4" fontId="21" fillId="12" borderId="20" xfId="7" applyNumberFormat="1" applyFont="1" applyFill="1" applyBorder="1"/>
    <xf numFmtId="4" fontId="29" fillId="11" borderId="34" xfId="7" applyNumberFormat="1" applyFont="1" applyFill="1" applyBorder="1" applyAlignment="1">
      <alignment horizontal="right"/>
    </xf>
    <xf numFmtId="4" fontId="29" fillId="13" borderId="33" xfId="7" applyNumberFormat="1" applyFont="1" applyFill="1" applyBorder="1" applyAlignment="1">
      <alignment horizontal="right"/>
    </xf>
    <xf numFmtId="4" fontId="29" fillId="13" borderId="12" xfId="7" applyNumberFormat="1" applyFont="1" applyFill="1" applyBorder="1" applyAlignment="1">
      <alignment horizontal="right"/>
    </xf>
    <xf numFmtId="4" fontId="29" fillId="13" borderId="13" xfId="7" applyNumberFormat="1" applyFont="1" applyFill="1" applyBorder="1" applyAlignment="1">
      <alignment horizontal="right"/>
    </xf>
    <xf numFmtId="4" fontId="13" fillId="13" borderId="12" xfId="7" applyNumberFormat="1" applyFont="1" applyFill="1" applyBorder="1" applyAlignment="1">
      <alignment horizontal="right"/>
    </xf>
    <xf numFmtId="4" fontId="13" fillId="13" borderId="13" xfId="7" applyNumberFormat="1" applyFont="1" applyFill="1" applyBorder="1" applyAlignment="1">
      <alignment horizontal="right"/>
    </xf>
    <xf numFmtId="4" fontId="13" fillId="13" borderId="0" xfId="7" applyNumberFormat="1" applyFont="1" applyFill="1" applyBorder="1" applyAlignment="1">
      <alignment horizontal="right"/>
    </xf>
    <xf numFmtId="4" fontId="13" fillId="13" borderId="28" xfId="7" applyNumberFormat="1" applyFont="1" applyFill="1" applyBorder="1" applyAlignment="1">
      <alignment horizontal="right"/>
    </xf>
    <xf numFmtId="4" fontId="21" fillId="0" borderId="35" xfId="17" applyNumberFormat="1" applyFont="1" applyBorder="1" applyAlignment="1">
      <alignment horizontal="right"/>
    </xf>
    <xf numFmtId="164" fontId="15" fillId="0" borderId="20" xfId="1" applyFont="1" applyBorder="1" applyAlignment="1" applyProtection="1">
      <alignment horizontal="center"/>
    </xf>
    <xf numFmtId="164" fontId="15" fillId="0" borderId="27" xfId="1" applyFont="1" applyBorder="1" applyAlignment="1" applyProtection="1">
      <alignment horizontal="center"/>
    </xf>
    <xf numFmtId="4" fontId="21" fillId="0" borderId="15" xfId="17" applyNumberFormat="1" applyFont="1" applyBorder="1" applyAlignment="1">
      <alignment horizontal="right"/>
    </xf>
    <xf numFmtId="4" fontId="21" fillId="0" borderId="18" xfId="17" applyNumberFormat="1" applyFont="1" applyBorder="1" applyAlignment="1">
      <alignment horizontal="right"/>
    </xf>
    <xf numFmtId="4" fontId="21" fillId="0" borderId="18" xfId="7" applyNumberFormat="1" applyFont="1" applyBorder="1" applyAlignment="1">
      <alignment horizontal="right"/>
    </xf>
    <xf numFmtId="4" fontId="21" fillId="11" borderId="18" xfId="7" applyNumberFormat="1" applyFont="1" applyFill="1" applyBorder="1" applyAlignment="1">
      <alignment horizontal="right"/>
    </xf>
    <xf numFmtId="4" fontId="21" fillId="12" borderId="18" xfId="7" applyNumberFormat="1" applyFont="1" applyFill="1" applyBorder="1" applyAlignment="1">
      <alignment horizontal="right"/>
    </xf>
    <xf numFmtId="4" fontId="21" fillId="9" borderId="18" xfId="7" applyNumberFormat="1" applyFont="1" applyFill="1" applyBorder="1" applyAlignment="1">
      <alignment horizontal="right"/>
    </xf>
    <xf numFmtId="4" fontId="21" fillId="9" borderId="18" xfId="17" applyNumberFormat="1" applyFont="1" applyFill="1" applyBorder="1" applyAlignment="1">
      <alignment horizontal="right"/>
    </xf>
    <xf numFmtId="4" fontId="21" fillId="0" borderId="26" xfId="17" applyNumberFormat="1" applyFont="1" applyBorder="1" applyAlignment="1">
      <alignment horizontal="right"/>
    </xf>
    <xf numFmtId="4" fontId="21" fillId="0" borderId="2" xfId="17" applyNumberFormat="1" applyFont="1" applyBorder="1" applyAlignment="1">
      <alignment horizontal="right"/>
    </xf>
    <xf numFmtId="4" fontId="21" fillId="0" borderId="20" xfId="17" applyNumberFormat="1" applyFont="1" applyBorder="1" applyAlignment="1">
      <alignment horizontal="right"/>
    </xf>
    <xf numFmtId="4" fontId="21" fillId="12" borderId="20" xfId="17" applyNumberFormat="1" applyFont="1" applyFill="1" applyBorder="1" applyAlignment="1">
      <alignment horizontal="right"/>
    </xf>
    <xf numFmtId="4" fontId="21" fillId="13" borderId="20" xfId="17" applyNumberFormat="1" applyFont="1" applyFill="1" applyBorder="1" applyAlignment="1">
      <alignment horizontal="right"/>
    </xf>
    <xf numFmtId="4" fontId="21" fillId="9" borderId="20" xfId="17" applyNumberFormat="1" applyFont="1" applyFill="1" applyBorder="1" applyAlignment="1">
      <alignment horizontal="right"/>
    </xf>
    <xf numFmtId="4" fontId="21" fillId="10" borderId="20" xfId="17" applyNumberFormat="1" applyFont="1" applyFill="1" applyBorder="1" applyAlignment="1">
      <alignment horizontal="right"/>
    </xf>
    <xf numFmtId="4" fontId="21" fillId="0" borderId="27" xfId="17" applyNumberFormat="1" applyFont="1" applyBorder="1" applyAlignment="1">
      <alignment horizontal="right"/>
    </xf>
    <xf numFmtId="164" fontId="15" fillId="0" borderId="22" xfId="1" applyFont="1" applyBorder="1" applyAlignment="1" applyProtection="1">
      <alignment horizontal="center"/>
    </xf>
    <xf numFmtId="164" fontId="22" fillId="0" borderId="22" xfId="1" applyFont="1" applyBorder="1" applyAlignment="1" applyProtection="1">
      <alignment horizontal="center"/>
    </xf>
    <xf numFmtId="164" fontId="15" fillId="0" borderId="33" xfId="1" applyFont="1" applyBorder="1" applyAlignment="1" applyProtection="1">
      <alignment horizontal="center"/>
    </xf>
    <xf numFmtId="4" fontId="21" fillId="0" borderId="3" xfId="17" applyNumberFormat="1" applyFont="1" applyBorder="1" applyAlignment="1">
      <alignment horizontal="right"/>
    </xf>
    <xf numFmtId="4" fontId="21" fillId="0" borderId="25" xfId="17" applyNumberFormat="1" applyFont="1" applyBorder="1" applyAlignment="1">
      <alignment horizontal="right"/>
    </xf>
    <xf numFmtId="4" fontId="21" fillId="0" borderId="36" xfId="17" applyNumberFormat="1" applyFont="1" applyBorder="1" applyAlignment="1">
      <alignment horizontal="right"/>
    </xf>
    <xf numFmtId="4" fontId="21" fillId="0" borderId="37" xfId="17" applyNumberFormat="1" applyFont="1" applyBorder="1" applyAlignment="1">
      <alignment horizontal="right"/>
    </xf>
    <xf numFmtId="4" fontId="21" fillId="0" borderId="38" xfId="17" applyNumberFormat="1" applyFont="1" applyBorder="1" applyAlignment="1">
      <alignment horizontal="right"/>
    </xf>
    <xf numFmtId="4" fontId="13" fillId="0" borderId="9" xfId="7" applyNumberFormat="1" applyFont="1" applyBorder="1" applyAlignment="1">
      <alignment horizontal="right"/>
    </xf>
    <xf numFmtId="4" fontId="21" fillId="0" borderId="16" xfId="17" applyNumberFormat="1" applyFont="1" applyBorder="1" applyAlignment="1">
      <alignment horizontal="right"/>
    </xf>
    <xf numFmtId="4" fontId="21" fillId="9" borderId="35" xfId="17" applyNumberFormat="1" applyFont="1" applyFill="1" applyBorder="1" applyAlignment="1">
      <alignment horizontal="right"/>
    </xf>
    <xf numFmtId="4" fontId="21" fillId="0" borderId="39" xfId="17" applyNumberFormat="1" applyFont="1" applyBorder="1" applyAlignment="1">
      <alignment horizontal="right"/>
    </xf>
    <xf numFmtId="4" fontId="21" fillId="0" borderId="23" xfId="17" applyNumberFormat="1" applyFont="1" applyBorder="1" applyAlignment="1">
      <alignment horizontal="right"/>
    </xf>
    <xf numFmtId="4" fontId="15" fillId="0" borderId="23" xfId="7" applyNumberFormat="1" applyFont="1" applyBorder="1" applyAlignment="1">
      <alignment horizontal="right"/>
    </xf>
    <xf numFmtId="4" fontId="15" fillId="0" borderId="23" xfId="7" applyNumberFormat="1" applyFont="1" applyBorder="1"/>
    <xf numFmtId="4" fontId="15" fillId="0" borderId="24" xfId="7" applyNumberFormat="1" applyFont="1" applyBorder="1"/>
    <xf numFmtId="4" fontId="13" fillId="0" borderId="14" xfId="7" applyNumberFormat="1" applyFont="1" applyBorder="1" applyAlignment="1">
      <alignment horizontal="right"/>
    </xf>
    <xf numFmtId="4" fontId="15" fillId="0" borderId="16" xfId="7" applyNumberFormat="1" applyFont="1" applyBorder="1"/>
    <xf numFmtId="4" fontId="15" fillId="0" borderId="35" xfId="7" applyNumberFormat="1" applyFont="1" applyBorder="1"/>
    <xf numFmtId="4" fontId="21" fillId="0" borderId="22" xfId="17" applyNumberFormat="1" applyFont="1" applyBorder="1" applyAlignment="1">
      <alignment horizontal="right"/>
    </xf>
    <xf numFmtId="0" fontId="22" fillId="0" borderId="19" xfId="17" applyFont="1" applyBorder="1"/>
    <xf numFmtId="0" fontId="22" fillId="0" borderId="40" xfId="7" applyFont="1" applyBorder="1"/>
    <xf numFmtId="0" fontId="22" fillId="9" borderId="19" xfId="17" applyFont="1" applyFill="1" applyBorder="1"/>
    <xf numFmtId="4" fontId="13" fillId="0" borderId="0" xfId="7" applyNumberFormat="1" applyFont="1" applyBorder="1" applyAlignment="1">
      <alignment horizontal="center"/>
    </xf>
    <xf numFmtId="4" fontId="13" fillId="0" borderId="2" xfId="7" applyNumberFormat="1" applyFont="1" applyBorder="1" applyAlignment="1">
      <alignment horizontal="center"/>
    </xf>
    <xf numFmtId="0" fontId="13" fillId="0" borderId="9" xfId="7" applyFont="1" applyBorder="1" applyAlignment="1">
      <alignment horizontal="left"/>
    </xf>
    <xf numFmtId="0" fontId="21" fillId="0" borderId="15" xfId="17" applyFont="1" applyBorder="1" applyAlignment="1">
      <alignment horizontal="left"/>
    </xf>
    <xf numFmtId="0" fontId="21" fillId="0" borderId="3" xfId="17" applyFont="1" applyBorder="1" applyAlignment="1">
      <alignment horizontal="left"/>
    </xf>
    <xf numFmtId="0" fontId="21" fillId="0" borderId="26" xfId="17" applyFont="1" applyBorder="1" applyAlignment="1">
      <alignment horizontal="left"/>
    </xf>
    <xf numFmtId="0" fontId="24" fillId="0" borderId="18" xfId="17" applyFont="1" applyBorder="1" applyAlignment="1">
      <alignment horizontal="left"/>
    </xf>
    <xf numFmtId="0" fontId="21" fillId="0" borderId="18" xfId="17" applyFont="1" applyBorder="1" applyAlignment="1">
      <alignment horizontal="left"/>
    </xf>
  </cellXfs>
  <cellStyles count="18">
    <cellStyle name="Dobré 1" xfId="3"/>
    <cellStyle name="Excel Built-in Explanatory Text" xfId="17"/>
    <cellStyle name="Chyba 1" xfId="2"/>
    <cellStyle name="Nadpis 1 1" xfId="4"/>
    <cellStyle name="Nadpis 2 1" xfId="5"/>
    <cellStyle name="Neutrální 1" xfId="6"/>
    <cellStyle name="Normální" xfId="0" builtinId="0"/>
    <cellStyle name="normální_MOJE" xfId="7"/>
    <cellStyle name="Poznámka 1" xfId="8"/>
    <cellStyle name="Poznámka pod čarou 1" xfId="9"/>
    <cellStyle name="Procenta" xfId="1" builtinId="5"/>
    <cellStyle name="Stav 1" xfId="10"/>
    <cellStyle name="Špatné 1" xfId="16"/>
    <cellStyle name="Text 1" xfId="11"/>
    <cellStyle name="Upozornění 1" xfId="12"/>
    <cellStyle name="Zvýraznění 1 1" xfId="13"/>
    <cellStyle name="Zvýraznění 2 1" xfId="14"/>
    <cellStyle name="Zvýraznění 3 1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531"/>
  <sheetViews>
    <sheetView tabSelected="1" topLeftCell="A22" zoomScale="81" zoomScaleNormal="81" workbookViewId="0">
      <selection activeCell="B33" sqref="B33:K33"/>
    </sheetView>
  </sheetViews>
  <sheetFormatPr defaultColWidth="9" defaultRowHeight="12.75" x14ac:dyDescent="0.2"/>
  <cols>
    <col min="1" max="1" width="4.140625" customWidth="1"/>
    <col min="2" max="2" width="50.85546875" customWidth="1"/>
    <col min="3" max="3" width="12.85546875" customWidth="1"/>
    <col min="4" max="5" width="15.5703125" customWidth="1"/>
    <col min="6" max="6" width="16.42578125" customWidth="1"/>
    <col min="7" max="7" width="8.7109375" customWidth="1"/>
    <col min="8" max="8" width="15" customWidth="1"/>
    <col min="9" max="9" width="14.85546875" customWidth="1"/>
    <col min="10" max="10" width="18.5703125" customWidth="1"/>
    <col min="11" max="11" width="8.28515625" customWidth="1"/>
    <col min="14" max="14" width="19" customWidth="1"/>
    <col min="15" max="15" width="20" customWidth="1"/>
    <col min="16" max="16" width="19.42578125" customWidth="1"/>
  </cols>
  <sheetData>
    <row r="1" spans="1:18" ht="18.60000000000000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5"/>
      <c r="L1" s="6"/>
    </row>
    <row r="2" spans="1:18" ht="12.75" customHeight="1" x14ac:dyDescent="0.2">
      <c r="A2" s="1"/>
      <c r="B2" s="2" t="s">
        <v>0</v>
      </c>
      <c r="C2" s="163" t="s">
        <v>1</v>
      </c>
      <c r="D2" s="163"/>
      <c r="E2" s="163"/>
      <c r="F2" s="163"/>
      <c r="G2" s="163"/>
      <c r="H2" s="7"/>
      <c r="I2" s="8" t="s">
        <v>2</v>
      </c>
      <c r="J2" s="9">
        <v>45657</v>
      </c>
      <c r="K2" s="5"/>
      <c r="L2" s="6"/>
      <c r="O2" s="10"/>
    </row>
    <row r="3" spans="1:18" ht="12.75" customHeight="1" x14ac:dyDescent="0.2">
      <c r="A3" s="11"/>
      <c r="B3" s="3"/>
      <c r="C3" s="3"/>
      <c r="D3" s="3"/>
      <c r="E3" s="3"/>
      <c r="F3" s="3"/>
      <c r="G3" s="3"/>
      <c r="H3" s="5"/>
      <c r="I3" s="5"/>
      <c r="J3" s="5"/>
      <c r="K3" s="5"/>
      <c r="L3" s="6"/>
      <c r="O3" s="12"/>
    </row>
    <row r="4" spans="1:18" ht="15.6" customHeight="1" x14ac:dyDescent="0.2">
      <c r="A4" s="13"/>
      <c r="B4" s="14" t="s">
        <v>3</v>
      </c>
      <c r="C4" s="15"/>
      <c r="D4" s="164" t="s">
        <v>4</v>
      </c>
      <c r="E4" s="164"/>
      <c r="F4" s="164"/>
      <c r="G4" s="164"/>
      <c r="H4" s="164" t="s">
        <v>5</v>
      </c>
      <c r="I4" s="164"/>
      <c r="J4" s="164"/>
      <c r="K4" s="164"/>
      <c r="L4" s="6"/>
      <c r="O4" s="16"/>
    </row>
    <row r="5" spans="1:18" ht="12.75" customHeight="1" x14ac:dyDescent="0.2">
      <c r="A5" s="17"/>
      <c r="B5" s="18"/>
      <c r="C5" s="15"/>
      <c r="D5" s="19" t="s">
        <v>6</v>
      </c>
      <c r="E5" s="20" t="s">
        <v>7</v>
      </c>
      <c r="F5" s="21" t="s">
        <v>8</v>
      </c>
      <c r="G5" s="22" t="s">
        <v>9</v>
      </c>
      <c r="H5" s="19" t="s">
        <v>6</v>
      </c>
      <c r="I5" s="20" t="s">
        <v>7</v>
      </c>
      <c r="J5" s="21" t="s">
        <v>8</v>
      </c>
      <c r="K5" s="23" t="s">
        <v>9</v>
      </c>
      <c r="L5" s="6"/>
      <c r="O5" s="24"/>
    </row>
    <row r="6" spans="1:18" ht="12.75" customHeight="1" x14ac:dyDescent="0.2">
      <c r="A6" s="25"/>
      <c r="B6" s="26"/>
      <c r="C6" s="27"/>
      <c r="D6" s="28" t="s">
        <v>10</v>
      </c>
      <c r="E6" s="29" t="s">
        <v>11</v>
      </c>
      <c r="F6" s="30" t="s">
        <v>12</v>
      </c>
      <c r="G6" s="31" t="s">
        <v>13</v>
      </c>
      <c r="H6" s="32" t="s">
        <v>14</v>
      </c>
      <c r="I6" s="30" t="s">
        <v>15</v>
      </c>
      <c r="J6" s="30" t="s">
        <v>16</v>
      </c>
      <c r="K6" s="31" t="s">
        <v>17</v>
      </c>
      <c r="L6" s="6"/>
      <c r="O6" s="24"/>
    </row>
    <row r="7" spans="1:18" ht="20.100000000000001" customHeight="1" thickBot="1" x14ac:dyDescent="0.25">
      <c r="A7" s="25"/>
      <c r="B7" s="165" t="s">
        <v>18</v>
      </c>
      <c r="C7" s="165"/>
      <c r="D7" s="33">
        <f>SUM(D8:D19)</f>
        <v>23002000</v>
      </c>
      <c r="E7" s="34">
        <f>SUM(E8:E19)</f>
        <v>24128000</v>
      </c>
      <c r="F7" s="33">
        <f>SUM(F8:F19)</f>
        <v>21470713.91</v>
      </c>
      <c r="G7" s="35">
        <f>F7/E7</f>
        <v>0.88986712160145887</v>
      </c>
      <c r="H7" s="36">
        <f>SUM(H8:H19)</f>
        <v>1170000</v>
      </c>
      <c r="I7" s="37">
        <f>SUM(I8:I19)</f>
        <v>2230000</v>
      </c>
      <c r="J7" s="36">
        <f>SUM(J8:J19)</f>
        <v>2243841</v>
      </c>
      <c r="K7" s="38">
        <f>J7/I7</f>
        <v>1.0062067264573991</v>
      </c>
      <c r="L7" s="6"/>
      <c r="O7" s="24"/>
    </row>
    <row r="8" spans="1:18" ht="20.100000000000001" customHeight="1" x14ac:dyDescent="0.2">
      <c r="A8" s="25"/>
      <c r="B8" s="166" t="s">
        <v>19</v>
      </c>
      <c r="C8" s="166"/>
      <c r="D8" s="125">
        <v>12220000</v>
      </c>
      <c r="E8" s="133">
        <v>13020000</v>
      </c>
      <c r="F8" s="39">
        <v>10993323.439999999</v>
      </c>
      <c r="G8" s="69">
        <f>F8/E8</f>
        <v>0.84434127803379411</v>
      </c>
      <c r="H8" s="145">
        <v>0</v>
      </c>
      <c r="I8" s="133">
        <v>0</v>
      </c>
      <c r="J8" s="151">
        <v>0</v>
      </c>
      <c r="K8" s="40">
        <v>0</v>
      </c>
      <c r="L8" s="6"/>
      <c r="O8" s="41"/>
    </row>
    <row r="9" spans="1:18" ht="20.100000000000001" customHeight="1" x14ac:dyDescent="0.2">
      <c r="A9" s="25"/>
      <c r="B9" s="169" t="s">
        <v>20</v>
      </c>
      <c r="C9" s="169"/>
      <c r="D9" s="126">
        <v>2132000</v>
      </c>
      <c r="E9" s="134">
        <v>0</v>
      </c>
      <c r="F9" s="43">
        <v>0</v>
      </c>
      <c r="G9" s="140">
        <v>0</v>
      </c>
      <c r="H9" s="122">
        <v>0</v>
      </c>
      <c r="I9" s="134">
        <v>0</v>
      </c>
      <c r="J9" s="152">
        <v>0</v>
      </c>
      <c r="K9" s="40">
        <v>0</v>
      </c>
      <c r="L9" s="6"/>
      <c r="O9" s="44"/>
    </row>
    <row r="10" spans="1:18" ht="20.100000000000001" customHeight="1" x14ac:dyDescent="0.2">
      <c r="A10" s="25"/>
      <c r="B10" s="42" t="s">
        <v>21</v>
      </c>
      <c r="C10" s="45"/>
      <c r="D10" s="126">
        <v>0</v>
      </c>
      <c r="E10" s="134">
        <v>0</v>
      </c>
      <c r="F10" s="43">
        <v>87922</v>
      </c>
      <c r="G10" s="140">
        <v>0</v>
      </c>
      <c r="H10" s="122">
        <v>0</v>
      </c>
      <c r="I10" s="134">
        <v>0</v>
      </c>
      <c r="J10" s="152">
        <v>0</v>
      </c>
      <c r="K10" s="40">
        <v>0</v>
      </c>
      <c r="L10" s="6"/>
      <c r="O10" s="44"/>
    </row>
    <row r="11" spans="1:18" ht="20.100000000000001" customHeight="1" x14ac:dyDescent="0.2">
      <c r="A11" s="25"/>
      <c r="B11" s="46" t="s">
        <v>22</v>
      </c>
      <c r="C11" s="47" t="s">
        <v>23</v>
      </c>
      <c r="D11" s="126">
        <v>0</v>
      </c>
      <c r="E11" s="134">
        <v>638000</v>
      </c>
      <c r="F11" s="43">
        <v>638000</v>
      </c>
      <c r="G11" s="141">
        <f t="shared" ref="G11:G16" si="0">F11/E11</f>
        <v>1</v>
      </c>
      <c r="H11" s="122">
        <v>0</v>
      </c>
      <c r="I11" s="134">
        <v>0</v>
      </c>
      <c r="J11" s="152">
        <v>0</v>
      </c>
      <c r="K11" s="40">
        <v>0</v>
      </c>
      <c r="L11" s="6"/>
      <c r="O11" s="44"/>
    </row>
    <row r="12" spans="1:18" ht="20.100000000000001" customHeight="1" x14ac:dyDescent="0.2">
      <c r="A12" s="25"/>
      <c r="B12" s="46" t="s">
        <v>24</v>
      </c>
      <c r="C12" s="47"/>
      <c r="D12" s="126">
        <v>0</v>
      </c>
      <c r="E12" s="134">
        <v>1180000</v>
      </c>
      <c r="F12" s="43">
        <v>1180000</v>
      </c>
      <c r="G12" s="141">
        <f t="shared" si="0"/>
        <v>1</v>
      </c>
      <c r="H12" s="122">
        <v>0</v>
      </c>
      <c r="I12" s="134">
        <v>0</v>
      </c>
      <c r="J12" s="152">
        <v>0</v>
      </c>
      <c r="K12" s="40">
        <v>0</v>
      </c>
      <c r="L12" s="6"/>
      <c r="N12" s="10"/>
      <c r="O12" s="44"/>
      <c r="P12" s="10"/>
      <c r="Q12" s="10"/>
      <c r="R12" s="10"/>
    </row>
    <row r="13" spans="1:18" ht="20.100000000000001" customHeight="1" x14ac:dyDescent="0.2">
      <c r="A13" s="25"/>
      <c r="B13" s="170" t="s">
        <v>25</v>
      </c>
      <c r="C13" s="170"/>
      <c r="D13" s="126">
        <v>2110000</v>
      </c>
      <c r="E13" s="134">
        <v>2310000</v>
      </c>
      <c r="F13" s="48">
        <v>2417439.52</v>
      </c>
      <c r="G13" s="140">
        <f t="shared" si="0"/>
        <v>1.0465106147186147</v>
      </c>
      <c r="H13" s="122">
        <v>60000</v>
      </c>
      <c r="I13" s="134">
        <v>50000</v>
      </c>
      <c r="J13" s="153">
        <v>54234</v>
      </c>
      <c r="K13" s="49">
        <f>J13/I13</f>
        <v>1.0846800000000001</v>
      </c>
      <c r="L13" s="6"/>
      <c r="N13" s="50"/>
      <c r="O13" s="50"/>
      <c r="P13" s="51"/>
      <c r="Q13" s="10"/>
      <c r="R13" s="10"/>
    </row>
    <row r="14" spans="1:18" ht="20.100000000000001" customHeight="1" x14ac:dyDescent="0.2">
      <c r="A14" s="17"/>
      <c r="B14" s="170" t="s">
        <v>26</v>
      </c>
      <c r="C14" s="170"/>
      <c r="D14" s="126">
        <v>190000</v>
      </c>
      <c r="E14" s="134">
        <v>240000</v>
      </c>
      <c r="F14" s="52">
        <v>260634</v>
      </c>
      <c r="G14" s="140">
        <f t="shared" si="0"/>
        <v>1.0859749999999999</v>
      </c>
      <c r="H14" s="122">
        <v>80000</v>
      </c>
      <c r="I14" s="134">
        <v>100000</v>
      </c>
      <c r="J14" s="153">
        <v>101510</v>
      </c>
      <c r="K14" s="49">
        <f>J14/I14</f>
        <v>1.0150999999999999</v>
      </c>
      <c r="L14" s="6"/>
      <c r="N14" s="50"/>
      <c r="O14" s="50"/>
      <c r="P14" s="51"/>
      <c r="Q14" s="10"/>
      <c r="R14" s="10"/>
    </row>
    <row r="15" spans="1:18" ht="20.100000000000001" customHeight="1" x14ac:dyDescent="0.2">
      <c r="A15" s="17"/>
      <c r="B15" s="170" t="s">
        <v>27</v>
      </c>
      <c r="C15" s="170"/>
      <c r="D15" s="126">
        <v>5000000</v>
      </c>
      <c r="E15" s="134">
        <f>SUM(C15:D15)</f>
        <v>5000000</v>
      </c>
      <c r="F15" s="52">
        <v>4336567</v>
      </c>
      <c r="G15" s="140">
        <f t="shared" si="0"/>
        <v>0.86731340000000001</v>
      </c>
      <c r="H15" s="122">
        <v>800000</v>
      </c>
      <c r="I15" s="134">
        <v>1800000</v>
      </c>
      <c r="J15" s="154">
        <v>1742845</v>
      </c>
      <c r="K15" s="53">
        <f>J15/I15</f>
        <v>0.96824722222222226</v>
      </c>
      <c r="L15" s="6"/>
      <c r="N15" s="54"/>
      <c r="O15" s="54"/>
      <c r="P15" s="55"/>
      <c r="Q15" s="10"/>
      <c r="R15" s="10"/>
    </row>
    <row r="16" spans="1:18" ht="20.100000000000001" customHeight="1" x14ac:dyDescent="0.2">
      <c r="A16" s="17"/>
      <c r="B16" s="170" t="s">
        <v>28</v>
      </c>
      <c r="C16" s="170"/>
      <c r="D16" s="126">
        <v>1200000</v>
      </c>
      <c r="E16" s="134">
        <v>1290000</v>
      </c>
      <c r="F16" s="56">
        <v>1270632</v>
      </c>
      <c r="G16" s="140">
        <f t="shared" si="0"/>
        <v>0.98498604651162791</v>
      </c>
      <c r="H16" s="122">
        <v>230000</v>
      </c>
      <c r="I16" s="134">
        <v>280000</v>
      </c>
      <c r="J16" s="155">
        <v>345252</v>
      </c>
      <c r="K16" s="49">
        <f>J16/I16</f>
        <v>1.2330428571428571</v>
      </c>
      <c r="L16" s="6"/>
      <c r="N16" s="54"/>
      <c r="O16" s="54"/>
      <c r="P16" s="57"/>
      <c r="Q16" s="10"/>
      <c r="R16" s="10"/>
    </row>
    <row r="17" spans="1:18" ht="20.100000000000001" customHeight="1" x14ac:dyDescent="0.2">
      <c r="A17" s="17"/>
      <c r="B17" s="58" t="s">
        <v>29</v>
      </c>
      <c r="C17" s="59">
        <v>648</v>
      </c>
      <c r="D17" s="143">
        <v>0</v>
      </c>
      <c r="E17" s="144">
        <v>0</v>
      </c>
      <c r="F17" s="56">
        <v>145915.10999999999</v>
      </c>
      <c r="G17" s="140">
        <v>0</v>
      </c>
      <c r="H17" s="146">
        <v>0</v>
      </c>
      <c r="I17" s="144">
        <v>0</v>
      </c>
      <c r="J17" s="155">
        <v>0</v>
      </c>
      <c r="K17" s="49">
        <v>0</v>
      </c>
      <c r="L17" s="6"/>
      <c r="N17" s="50"/>
      <c r="O17" s="50"/>
      <c r="P17" s="57"/>
      <c r="Q17" s="10"/>
      <c r="R17" s="10"/>
    </row>
    <row r="18" spans="1:18" ht="20.100000000000001" customHeight="1" x14ac:dyDescent="0.2">
      <c r="A18" s="17"/>
      <c r="B18" s="167" t="s">
        <v>30</v>
      </c>
      <c r="C18" s="167"/>
      <c r="D18" s="143">
        <v>150000</v>
      </c>
      <c r="E18" s="144">
        <v>100000</v>
      </c>
      <c r="F18" s="56">
        <v>140280.84</v>
      </c>
      <c r="G18" s="140">
        <f>F18/E18</f>
        <v>1.4028084000000001</v>
      </c>
      <c r="H18" s="146">
        <v>0</v>
      </c>
      <c r="I18" s="144">
        <v>0</v>
      </c>
      <c r="J18" s="155">
        <v>0</v>
      </c>
      <c r="K18" s="49">
        <v>0</v>
      </c>
      <c r="L18" s="6"/>
      <c r="N18" s="50"/>
      <c r="O18" s="60"/>
      <c r="P18" s="51"/>
      <c r="Q18" s="10"/>
      <c r="R18" s="10"/>
    </row>
    <row r="19" spans="1:18" ht="20.100000000000001" customHeight="1" thickBot="1" x14ac:dyDescent="0.25">
      <c r="A19" s="17"/>
      <c r="B19" s="168" t="s">
        <v>31</v>
      </c>
      <c r="C19" s="168"/>
      <c r="D19" s="132">
        <v>0</v>
      </c>
      <c r="E19" s="139">
        <v>350000</v>
      </c>
      <c r="F19" s="61">
        <v>0</v>
      </c>
      <c r="G19" s="142">
        <v>0</v>
      </c>
      <c r="H19" s="147">
        <v>0</v>
      </c>
      <c r="I19" s="139">
        <v>0</v>
      </c>
      <c r="J19" s="155">
        <v>0</v>
      </c>
      <c r="K19" s="49">
        <v>0</v>
      </c>
      <c r="L19" s="6"/>
      <c r="N19" s="60"/>
      <c r="O19" s="60"/>
      <c r="P19" s="60"/>
      <c r="Q19" s="10"/>
      <c r="R19" s="10"/>
    </row>
    <row r="20" spans="1:18" ht="20.100000000000001" customHeight="1" thickBot="1" x14ac:dyDescent="0.25">
      <c r="A20" s="17"/>
      <c r="B20" s="165" t="s">
        <v>32</v>
      </c>
      <c r="C20" s="165"/>
      <c r="D20" s="62">
        <f>SUM(D21:D54)</f>
        <v>23002000</v>
      </c>
      <c r="E20" s="120">
        <f>SUM(E21:E54)</f>
        <v>24128000</v>
      </c>
      <c r="F20" s="121">
        <f>SUM(F21:F54)</f>
        <v>21470713.91</v>
      </c>
      <c r="G20" s="63">
        <f>F20/E20</f>
        <v>0.88986712160145887</v>
      </c>
      <c r="H20" s="148">
        <f>SUM(H21:H54)</f>
        <v>872500</v>
      </c>
      <c r="I20" s="64">
        <f>SUM(I21:I54)</f>
        <v>2177500</v>
      </c>
      <c r="J20" s="156">
        <f>SUM(J21:J54)</f>
        <v>2129657.91</v>
      </c>
      <c r="K20" s="65">
        <f>J20/I20</f>
        <v>0.97802889092996559</v>
      </c>
      <c r="L20" s="6"/>
      <c r="N20" s="10"/>
      <c r="O20" s="10"/>
      <c r="P20" s="10"/>
      <c r="Q20" s="10"/>
      <c r="R20" s="10"/>
    </row>
    <row r="21" spans="1:18" ht="20.100000000000001" customHeight="1" x14ac:dyDescent="0.2">
      <c r="A21" s="17"/>
      <c r="B21" s="66" t="s">
        <v>33</v>
      </c>
      <c r="C21" s="67">
        <v>501</v>
      </c>
      <c r="D21" s="125">
        <v>600000</v>
      </c>
      <c r="E21" s="133">
        <v>450000</v>
      </c>
      <c r="F21" s="68">
        <v>476652.58</v>
      </c>
      <c r="G21" s="69">
        <f>SUM(F21/E21)</f>
        <v>1.0592279555555555</v>
      </c>
      <c r="H21" s="149">
        <v>50000</v>
      </c>
      <c r="I21" s="159">
        <v>50000</v>
      </c>
      <c r="J21" s="157">
        <v>36899.39</v>
      </c>
      <c r="K21" s="69">
        <f>J21/I21</f>
        <v>0.73798779999999997</v>
      </c>
      <c r="L21" s="6"/>
      <c r="N21" s="10"/>
      <c r="O21" s="10"/>
      <c r="P21" s="10"/>
      <c r="Q21" s="10"/>
      <c r="R21" s="10"/>
    </row>
    <row r="22" spans="1:18" ht="20.100000000000001" customHeight="1" x14ac:dyDescent="0.2">
      <c r="A22" s="17"/>
      <c r="B22" s="70" t="s">
        <v>34</v>
      </c>
      <c r="C22" s="71">
        <v>501</v>
      </c>
      <c r="D22" s="126">
        <v>2500000</v>
      </c>
      <c r="E22" s="134">
        <v>2500000</v>
      </c>
      <c r="F22" s="72">
        <v>2237743.23</v>
      </c>
      <c r="G22" s="73">
        <f t="shared" ref="G22:G28" si="1">SUM(F22/E22)</f>
        <v>0.89509729199999999</v>
      </c>
      <c r="H22" s="122">
        <v>350000</v>
      </c>
      <c r="I22" s="134">
        <v>850000</v>
      </c>
      <c r="J22" s="158">
        <v>782356.27</v>
      </c>
      <c r="K22" s="123">
        <f>J22/I22</f>
        <v>0.92041914117647061</v>
      </c>
      <c r="L22" s="6"/>
      <c r="N22" s="74"/>
      <c r="O22" s="74"/>
      <c r="P22" s="74"/>
      <c r="Q22" s="10"/>
      <c r="R22" s="10"/>
    </row>
    <row r="23" spans="1:18" ht="20.100000000000001" customHeight="1" x14ac:dyDescent="0.2">
      <c r="A23" s="17"/>
      <c r="B23" s="70" t="s">
        <v>35</v>
      </c>
      <c r="C23" s="71">
        <v>502</v>
      </c>
      <c r="D23" s="126">
        <v>2300000</v>
      </c>
      <c r="E23" s="134">
        <v>2100000</v>
      </c>
      <c r="F23" s="72">
        <v>981250.85</v>
      </c>
      <c r="G23" s="73">
        <f t="shared" si="1"/>
        <v>0.46726230952380954</v>
      </c>
      <c r="H23" s="122">
        <v>50000</v>
      </c>
      <c r="I23" s="134">
        <v>155000</v>
      </c>
      <c r="J23" s="158">
        <v>163191.29999999999</v>
      </c>
      <c r="K23" s="123">
        <f>J23/I23</f>
        <v>1.0528470967741934</v>
      </c>
      <c r="L23" s="6"/>
      <c r="N23" s="10"/>
      <c r="O23" s="50"/>
      <c r="P23" s="10"/>
      <c r="Q23" s="10"/>
      <c r="R23" s="10"/>
    </row>
    <row r="24" spans="1:18" ht="20.100000000000001" customHeight="1" x14ac:dyDescent="0.2">
      <c r="A24" s="17"/>
      <c r="B24" s="70" t="s">
        <v>36</v>
      </c>
      <c r="C24" s="71">
        <v>511</v>
      </c>
      <c r="D24" s="126">
        <v>600000</v>
      </c>
      <c r="E24" s="134">
        <v>750000</v>
      </c>
      <c r="F24" s="72">
        <v>754887.17</v>
      </c>
      <c r="G24" s="73">
        <f t="shared" si="1"/>
        <v>1.0065162266666667</v>
      </c>
      <c r="H24" s="122">
        <v>29000</v>
      </c>
      <c r="I24" s="134">
        <v>79000</v>
      </c>
      <c r="J24" s="158">
        <v>74012.990000000005</v>
      </c>
      <c r="K24" s="123">
        <f>J24/I24</f>
        <v>0.93687329113924056</v>
      </c>
      <c r="L24" s="6"/>
      <c r="N24" s="24"/>
      <c r="O24" s="24"/>
      <c r="P24" s="10"/>
      <c r="Q24" s="10"/>
      <c r="R24" s="10"/>
    </row>
    <row r="25" spans="1:18" ht="20.100000000000001" customHeight="1" x14ac:dyDescent="0.2">
      <c r="A25" s="17"/>
      <c r="B25" s="70" t="s">
        <v>37</v>
      </c>
      <c r="C25" s="71">
        <v>512</v>
      </c>
      <c r="D25" s="126">
        <v>60000</v>
      </c>
      <c r="E25" s="134">
        <v>60000</v>
      </c>
      <c r="F25" s="72">
        <v>43106</v>
      </c>
      <c r="G25" s="73">
        <f t="shared" si="1"/>
        <v>0.71843333333333337</v>
      </c>
      <c r="H25" s="122">
        <v>0</v>
      </c>
      <c r="I25" s="134">
        <v>0</v>
      </c>
      <c r="J25" s="158">
        <v>0</v>
      </c>
      <c r="K25" s="123">
        <v>0</v>
      </c>
      <c r="L25" s="6"/>
      <c r="O25" s="24"/>
      <c r="P25" s="10"/>
    </row>
    <row r="26" spans="1:18" ht="20.100000000000001" customHeight="1" x14ac:dyDescent="0.2">
      <c r="A26" s="17"/>
      <c r="B26" s="70" t="s">
        <v>38</v>
      </c>
      <c r="C26" s="71">
        <v>513</v>
      </c>
      <c r="D26" s="126">
        <v>20000</v>
      </c>
      <c r="E26" s="134">
        <v>20000</v>
      </c>
      <c r="F26" s="72">
        <v>22918</v>
      </c>
      <c r="G26" s="73">
        <f t="shared" si="1"/>
        <v>1.1458999999999999</v>
      </c>
      <c r="H26" s="122">
        <v>0</v>
      </c>
      <c r="I26" s="134">
        <v>0</v>
      </c>
      <c r="J26" s="158">
        <v>0</v>
      </c>
      <c r="K26" s="123">
        <v>0</v>
      </c>
      <c r="L26" s="6"/>
      <c r="O26" s="24"/>
      <c r="P26" s="10"/>
    </row>
    <row r="27" spans="1:18" ht="20.100000000000001" customHeight="1" x14ac:dyDescent="0.2">
      <c r="A27" s="17"/>
      <c r="B27" s="70" t="s">
        <v>38</v>
      </c>
      <c r="C27" s="71">
        <v>518</v>
      </c>
      <c r="D27" s="126">
        <v>1200000</v>
      </c>
      <c r="E27" s="134">
        <v>1200000</v>
      </c>
      <c r="F27" s="72">
        <v>1164482.82</v>
      </c>
      <c r="G27" s="73">
        <f t="shared" si="1"/>
        <v>0.97040235000000008</v>
      </c>
      <c r="H27" s="122">
        <v>30000</v>
      </c>
      <c r="I27" s="134">
        <v>40000</v>
      </c>
      <c r="J27" s="158">
        <v>57882.879999999997</v>
      </c>
      <c r="K27" s="123">
        <f>J27/I27</f>
        <v>1.4470719999999999</v>
      </c>
      <c r="L27" s="6"/>
      <c r="O27" s="24"/>
      <c r="P27" s="10"/>
    </row>
    <row r="28" spans="1:18" ht="20.100000000000001" customHeight="1" x14ac:dyDescent="0.2">
      <c r="A28" s="17"/>
      <c r="B28" s="75" t="s">
        <v>39</v>
      </c>
      <c r="C28" s="76">
        <v>521</v>
      </c>
      <c r="D28" s="127">
        <v>8999000</v>
      </c>
      <c r="E28" s="134">
        <v>9659245</v>
      </c>
      <c r="F28" s="72">
        <v>8144781</v>
      </c>
      <c r="G28" s="73">
        <f t="shared" si="1"/>
        <v>0.84321093418792048</v>
      </c>
      <c r="H28" s="122">
        <v>0</v>
      </c>
      <c r="I28" s="134">
        <v>0</v>
      </c>
      <c r="J28" s="158">
        <v>0</v>
      </c>
      <c r="K28" s="123">
        <v>0</v>
      </c>
      <c r="L28" s="6"/>
      <c r="M28" s="77"/>
      <c r="O28" s="24"/>
      <c r="P28" s="10"/>
    </row>
    <row r="29" spans="1:18" ht="20.100000000000001" customHeight="1" x14ac:dyDescent="0.2">
      <c r="A29" s="17"/>
      <c r="B29" s="75" t="s">
        <v>40</v>
      </c>
      <c r="C29" s="76">
        <v>521</v>
      </c>
      <c r="D29" s="128">
        <v>1569500</v>
      </c>
      <c r="E29" s="135">
        <v>0</v>
      </c>
      <c r="F29" s="113">
        <v>0</v>
      </c>
      <c r="G29" s="112">
        <v>0</v>
      </c>
      <c r="H29" s="122">
        <v>258000</v>
      </c>
      <c r="I29" s="134">
        <v>740000</v>
      </c>
      <c r="J29" s="158">
        <v>766576</v>
      </c>
      <c r="K29" s="123">
        <f>J29/I29</f>
        <v>1.0359135135135136</v>
      </c>
      <c r="L29" s="6"/>
      <c r="O29" s="12"/>
      <c r="P29" s="10"/>
    </row>
    <row r="30" spans="1:18" ht="20.100000000000001" customHeight="1" x14ac:dyDescent="0.2">
      <c r="A30" s="17"/>
      <c r="B30" s="75" t="s">
        <v>41</v>
      </c>
      <c r="C30" s="76">
        <v>521</v>
      </c>
      <c r="D30" s="128">
        <v>0</v>
      </c>
      <c r="E30" s="135">
        <v>473294</v>
      </c>
      <c r="F30" s="113">
        <v>473294</v>
      </c>
      <c r="G30" s="112">
        <f>SUM(F30/E30)</f>
        <v>1</v>
      </c>
      <c r="H30" s="122">
        <v>0</v>
      </c>
      <c r="I30" s="134">
        <v>0</v>
      </c>
      <c r="J30" s="122">
        <v>0</v>
      </c>
      <c r="K30" s="123">
        <v>0</v>
      </c>
      <c r="L30" s="6"/>
      <c r="O30" s="12"/>
      <c r="P30" s="10"/>
    </row>
    <row r="31" spans="1:18" ht="20.100000000000001" customHeight="1" x14ac:dyDescent="0.2">
      <c r="A31" s="17"/>
      <c r="B31" s="75" t="s">
        <v>42</v>
      </c>
      <c r="C31" s="76">
        <v>521</v>
      </c>
      <c r="D31" s="128">
        <v>0</v>
      </c>
      <c r="E31" s="135">
        <v>881913</v>
      </c>
      <c r="F31" s="113">
        <v>881913</v>
      </c>
      <c r="G31" s="112">
        <f>SUM(F31/E31)</f>
        <v>1</v>
      </c>
      <c r="H31" s="122">
        <v>0</v>
      </c>
      <c r="I31" s="134">
        <v>0</v>
      </c>
      <c r="J31" s="122">
        <v>0</v>
      </c>
      <c r="K31" s="123">
        <v>0</v>
      </c>
      <c r="L31" s="6"/>
      <c r="O31" s="12"/>
      <c r="P31" s="10"/>
    </row>
    <row r="32" spans="1:18" ht="20.100000000000001" customHeight="1" x14ac:dyDescent="0.2">
      <c r="A32" s="17"/>
      <c r="B32" s="75" t="s">
        <v>43</v>
      </c>
      <c r="C32" s="76">
        <v>521</v>
      </c>
      <c r="D32" s="128">
        <v>250000</v>
      </c>
      <c r="E32" s="135">
        <v>523145</v>
      </c>
      <c r="F32" s="113">
        <v>1350022</v>
      </c>
      <c r="G32" s="112">
        <f>SUM(F32/E32)</f>
        <v>2.580588555754141</v>
      </c>
      <c r="H32" s="122">
        <v>0</v>
      </c>
      <c r="I32" s="134">
        <v>0</v>
      </c>
      <c r="J32" s="122">
        <v>0</v>
      </c>
      <c r="K32" s="123">
        <v>0</v>
      </c>
      <c r="L32" s="6"/>
      <c r="O32" s="12"/>
      <c r="P32" s="10"/>
    </row>
    <row r="33" spans="1:18" ht="20.100000000000001" customHeight="1" x14ac:dyDescent="0.2">
      <c r="A33" s="17"/>
      <c r="B33" s="75" t="s">
        <v>44</v>
      </c>
      <c r="C33" s="76">
        <v>521</v>
      </c>
      <c r="D33" s="129">
        <v>0</v>
      </c>
      <c r="E33" s="135">
        <v>350000</v>
      </c>
      <c r="F33" s="113">
        <v>0</v>
      </c>
      <c r="G33" s="112">
        <f>SUM(F33/E33)</f>
        <v>0</v>
      </c>
      <c r="H33" s="122">
        <v>0</v>
      </c>
      <c r="I33" s="134">
        <v>0</v>
      </c>
      <c r="J33" s="122">
        <v>0</v>
      </c>
      <c r="K33" s="123">
        <v>0</v>
      </c>
      <c r="L33" s="6"/>
      <c r="O33" s="41"/>
      <c r="P33" s="10"/>
    </row>
    <row r="34" spans="1:18" ht="20.100000000000001" customHeight="1" x14ac:dyDescent="0.2">
      <c r="A34" s="17"/>
      <c r="B34" s="75" t="s">
        <v>45</v>
      </c>
      <c r="C34" s="78">
        <v>524</v>
      </c>
      <c r="D34" s="128">
        <v>3041000</v>
      </c>
      <c r="E34" s="136">
        <v>3264163</v>
      </c>
      <c r="F34" s="111">
        <v>2756984</v>
      </c>
      <c r="G34" s="112">
        <f>SUM(F34/E34)</f>
        <v>0.84462203633825883</v>
      </c>
      <c r="H34" s="122">
        <v>0</v>
      </c>
      <c r="I34" s="134">
        <v>0</v>
      </c>
      <c r="J34" s="122">
        <v>0</v>
      </c>
      <c r="K34" s="123">
        <v>0</v>
      </c>
      <c r="L34" s="6"/>
      <c r="O34" s="41"/>
      <c r="P34" s="10"/>
    </row>
    <row r="35" spans="1:18" ht="20.100000000000001" customHeight="1" x14ac:dyDescent="0.2">
      <c r="A35" s="17"/>
      <c r="B35" s="75" t="s">
        <v>46</v>
      </c>
      <c r="C35" s="78">
        <v>524</v>
      </c>
      <c r="D35" s="128">
        <v>531000</v>
      </c>
      <c r="E35" s="136">
        <v>0</v>
      </c>
      <c r="F35" s="111">
        <v>0</v>
      </c>
      <c r="G35" s="112">
        <v>0</v>
      </c>
      <c r="H35" s="122">
        <v>87200</v>
      </c>
      <c r="I35" s="134">
        <v>249862</v>
      </c>
      <c r="J35" s="158">
        <v>237932</v>
      </c>
      <c r="K35" s="123">
        <f>J35/I35</f>
        <v>0.95225364401149437</v>
      </c>
      <c r="L35" s="6"/>
      <c r="O35" s="41"/>
      <c r="P35" s="10"/>
    </row>
    <row r="36" spans="1:18" ht="20.100000000000001" customHeight="1" x14ac:dyDescent="0.2">
      <c r="A36" s="17"/>
      <c r="B36" s="75" t="s">
        <v>47</v>
      </c>
      <c r="C36" s="78">
        <v>524</v>
      </c>
      <c r="D36" s="128">
        <v>0</v>
      </c>
      <c r="E36" s="136">
        <v>159973</v>
      </c>
      <c r="F36" s="111">
        <v>159975</v>
      </c>
      <c r="G36" s="112">
        <f t="shared" ref="G36:G42" si="2">SUM(F36/E36)</f>
        <v>1.000012502109731</v>
      </c>
      <c r="H36" s="122">
        <v>0</v>
      </c>
      <c r="I36" s="134">
        <v>0</v>
      </c>
      <c r="J36" s="122">
        <v>0</v>
      </c>
      <c r="K36" s="123">
        <v>0</v>
      </c>
      <c r="L36" s="6"/>
      <c r="O36" s="41"/>
      <c r="P36" s="10"/>
    </row>
    <row r="37" spans="1:18" ht="20.100000000000001" customHeight="1" x14ac:dyDescent="0.2">
      <c r="A37" s="17"/>
      <c r="B37" s="75" t="s">
        <v>48</v>
      </c>
      <c r="C37" s="78">
        <v>524</v>
      </c>
      <c r="D37" s="130">
        <v>0</v>
      </c>
      <c r="E37" s="136">
        <v>298087</v>
      </c>
      <c r="F37" s="111">
        <v>298087</v>
      </c>
      <c r="G37" s="112">
        <f t="shared" si="2"/>
        <v>1</v>
      </c>
      <c r="H37" s="122">
        <v>0</v>
      </c>
      <c r="I37" s="134">
        <v>0</v>
      </c>
      <c r="J37" s="122">
        <v>0</v>
      </c>
      <c r="K37" s="123">
        <v>0</v>
      </c>
      <c r="L37" s="6"/>
      <c r="O37" s="41"/>
      <c r="P37" s="10"/>
    </row>
    <row r="38" spans="1:18" ht="20.100000000000001" customHeight="1" x14ac:dyDescent="0.2">
      <c r="A38" s="17"/>
      <c r="B38" s="75" t="s">
        <v>49</v>
      </c>
      <c r="C38" s="78">
        <v>524</v>
      </c>
      <c r="D38" s="130">
        <v>0</v>
      </c>
      <c r="E38" s="136">
        <v>92323</v>
      </c>
      <c r="F38" s="111">
        <v>336554</v>
      </c>
      <c r="G38" s="112">
        <f t="shared" si="2"/>
        <v>3.6453971383078971</v>
      </c>
      <c r="H38" s="122">
        <v>0</v>
      </c>
      <c r="I38" s="134">
        <v>0</v>
      </c>
      <c r="J38" s="122">
        <v>0</v>
      </c>
      <c r="K38" s="123">
        <v>0</v>
      </c>
      <c r="L38" s="6"/>
      <c r="O38" s="41"/>
      <c r="P38" s="10"/>
    </row>
    <row r="39" spans="1:18" ht="20.100000000000001" customHeight="1" x14ac:dyDescent="0.2">
      <c r="A39" s="17"/>
      <c r="B39" s="75" t="s">
        <v>50</v>
      </c>
      <c r="C39" s="78">
        <v>524</v>
      </c>
      <c r="D39" s="130">
        <v>0</v>
      </c>
      <c r="E39" s="136">
        <v>118300</v>
      </c>
      <c r="F39" s="79">
        <v>0</v>
      </c>
      <c r="G39" s="73">
        <f t="shared" si="2"/>
        <v>0</v>
      </c>
      <c r="H39" s="122">
        <v>0</v>
      </c>
      <c r="I39" s="134">
        <v>0</v>
      </c>
      <c r="J39" s="122">
        <v>0</v>
      </c>
      <c r="K39" s="123">
        <v>0</v>
      </c>
      <c r="L39" s="6"/>
      <c r="O39" s="41"/>
      <c r="P39" s="10"/>
    </row>
    <row r="40" spans="1:18" ht="20.100000000000001" customHeight="1" x14ac:dyDescent="0.2">
      <c r="A40" s="17"/>
      <c r="B40" s="75" t="s">
        <v>51</v>
      </c>
      <c r="C40" s="76">
        <v>525</v>
      </c>
      <c r="D40" s="127">
        <v>40000</v>
      </c>
      <c r="E40" s="137">
        <v>40000</v>
      </c>
      <c r="F40" s="79">
        <v>45528</v>
      </c>
      <c r="G40" s="73">
        <f t="shared" si="2"/>
        <v>1.1382000000000001</v>
      </c>
      <c r="H40" s="122">
        <v>1100</v>
      </c>
      <c r="I40" s="134">
        <v>1100</v>
      </c>
      <c r="J40" s="122">
        <v>0</v>
      </c>
      <c r="K40" s="123">
        <v>0</v>
      </c>
      <c r="L40" s="6"/>
      <c r="O40" s="24"/>
      <c r="P40" s="10"/>
    </row>
    <row r="41" spans="1:18" ht="20.100000000000001" customHeight="1" x14ac:dyDescent="0.2">
      <c r="A41" s="17"/>
      <c r="B41" s="75" t="s">
        <v>52</v>
      </c>
      <c r="C41" s="78">
        <v>527</v>
      </c>
      <c r="D41" s="130">
        <v>180000</v>
      </c>
      <c r="E41" s="138">
        <v>96592</v>
      </c>
      <c r="F41" s="79">
        <v>91558.44</v>
      </c>
      <c r="G41" s="73">
        <f t="shared" si="2"/>
        <v>0.94788843796587707</v>
      </c>
      <c r="H41" s="122">
        <v>0</v>
      </c>
      <c r="I41" s="134">
        <v>0</v>
      </c>
      <c r="J41" s="122">
        <v>0</v>
      </c>
      <c r="K41" s="123">
        <v>0</v>
      </c>
      <c r="L41" s="6"/>
      <c r="O41" s="44"/>
      <c r="P41" s="10"/>
    </row>
    <row r="42" spans="1:18" ht="20.100000000000001" customHeight="1" x14ac:dyDescent="0.2">
      <c r="A42" s="17"/>
      <c r="B42" s="75" t="s">
        <v>53</v>
      </c>
      <c r="C42" s="78">
        <v>527</v>
      </c>
      <c r="D42" s="130">
        <v>160000</v>
      </c>
      <c r="E42" s="138">
        <v>160000</v>
      </c>
      <c r="F42" s="79">
        <v>318379.24</v>
      </c>
      <c r="G42" s="73">
        <f t="shared" si="2"/>
        <v>1.9898702499999998</v>
      </c>
      <c r="H42" s="122">
        <v>0</v>
      </c>
      <c r="I42" s="134">
        <v>0</v>
      </c>
      <c r="J42" s="158">
        <v>0</v>
      </c>
      <c r="K42" s="123">
        <v>0</v>
      </c>
      <c r="L42" s="6"/>
      <c r="O42" s="80"/>
      <c r="P42" s="10"/>
    </row>
    <row r="43" spans="1:18" ht="20.100000000000001" customHeight="1" x14ac:dyDescent="0.2">
      <c r="A43" s="17"/>
      <c r="B43" s="75" t="s">
        <v>54</v>
      </c>
      <c r="C43" s="78">
        <v>527</v>
      </c>
      <c r="D43" s="130">
        <v>31500</v>
      </c>
      <c r="E43" s="138">
        <v>0</v>
      </c>
      <c r="F43" s="79">
        <v>0</v>
      </c>
      <c r="G43" s="73">
        <v>0</v>
      </c>
      <c r="H43" s="150">
        <v>5200</v>
      </c>
      <c r="I43" s="137">
        <v>8538</v>
      </c>
      <c r="J43" s="158">
        <v>7916.71</v>
      </c>
      <c r="K43" s="123">
        <f>J43/I43</f>
        <v>0.92723237292105876</v>
      </c>
      <c r="L43" s="6"/>
      <c r="O43" s="74"/>
      <c r="P43" s="10"/>
    </row>
    <row r="44" spans="1:18" ht="20.100000000000001" customHeight="1" x14ac:dyDescent="0.2">
      <c r="A44" s="17"/>
      <c r="B44" s="75" t="s">
        <v>55</v>
      </c>
      <c r="C44" s="78">
        <v>527</v>
      </c>
      <c r="D44" s="130">
        <v>0</v>
      </c>
      <c r="E44" s="138">
        <v>4733</v>
      </c>
      <c r="F44" s="79">
        <v>4731</v>
      </c>
      <c r="G44" s="73">
        <f>SUM(F44/E44)</f>
        <v>0.99957743503063601</v>
      </c>
      <c r="H44" s="122">
        <v>0</v>
      </c>
      <c r="I44" s="134">
        <v>0</v>
      </c>
      <c r="J44" s="158">
        <v>0</v>
      </c>
      <c r="K44" s="123">
        <v>0</v>
      </c>
      <c r="L44" s="6"/>
      <c r="O44" s="74"/>
      <c r="P44" s="10"/>
    </row>
    <row r="45" spans="1:18" ht="20.100000000000001" customHeight="1" x14ac:dyDescent="0.2">
      <c r="A45" s="17"/>
      <c r="B45" s="75" t="s">
        <v>56</v>
      </c>
      <c r="C45" s="78">
        <v>527</v>
      </c>
      <c r="D45" s="130">
        <v>0</v>
      </c>
      <c r="E45" s="138">
        <v>2732</v>
      </c>
      <c r="F45" s="111">
        <v>9825.9599999999991</v>
      </c>
      <c r="G45" s="112">
        <f>SUM(F45/E45)</f>
        <v>3.5966178623718883</v>
      </c>
      <c r="H45" s="122">
        <v>0</v>
      </c>
      <c r="I45" s="134">
        <v>0</v>
      </c>
      <c r="J45" s="158">
        <v>0</v>
      </c>
      <c r="K45" s="123">
        <v>0</v>
      </c>
      <c r="L45" s="6"/>
      <c r="O45" s="74"/>
      <c r="P45" s="10"/>
    </row>
    <row r="46" spans="1:18" ht="20.100000000000001" customHeight="1" x14ac:dyDescent="0.2">
      <c r="A46" s="17"/>
      <c r="B46" s="75" t="s">
        <v>57</v>
      </c>
      <c r="C46" s="78">
        <v>527</v>
      </c>
      <c r="D46" s="130">
        <v>0</v>
      </c>
      <c r="E46" s="138">
        <v>3500</v>
      </c>
      <c r="F46" s="79">
        <v>0</v>
      </c>
      <c r="G46" s="73">
        <f>SUM(F46/E46)</f>
        <v>0</v>
      </c>
      <c r="H46" s="150">
        <v>0</v>
      </c>
      <c r="I46" s="137">
        <v>0</v>
      </c>
      <c r="J46" s="158">
        <v>0</v>
      </c>
      <c r="K46" s="123">
        <v>0</v>
      </c>
      <c r="L46" s="6"/>
      <c r="O46" s="74"/>
      <c r="P46" s="10"/>
    </row>
    <row r="47" spans="1:18" ht="20.100000000000001" customHeight="1" x14ac:dyDescent="0.2">
      <c r="A47" s="17"/>
      <c r="B47" s="160" t="s">
        <v>58</v>
      </c>
      <c r="C47" s="71">
        <v>538</v>
      </c>
      <c r="D47" s="126">
        <v>0</v>
      </c>
      <c r="E47" s="134">
        <v>0</v>
      </c>
      <c r="F47" s="79">
        <v>550</v>
      </c>
      <c r="G47" s="81">
        <v>0</v>
      </c>
      <c r="H47" s="122">
        <v>0</v>
      </c>
      <c r="I47" s="134">
        <v>0</v>
      </c>
      <c r="J47" s="158">
        <v>0</v>
      </c>
      <c r="K47" s="123">
        <v>0</v>
      </c>
      <c r="L47" s="6"/>
      <c r="O47" s="41"/>
      <c r="P47" s="10"/>
    </row>
    <row r="48" spans="1:18" ht="20.100000000000001" customHeight="1" x14ac:dyDescent="0.2">
      <c r="A48" s="17"/>
      <c r="B48" s="161" t="s">
        <v>72</v>
      </c>
      <c r="C48" s="71">
        <v>542</v>
      </c>
      <c r="D48" s="126">
        <v>0</v>
      </c>
      <c r="E48" s="134">
        <v>0</v>
      </c>
      <c r="F48" s="72">
        <v>0</v>
      </c>
      <c r="G48" s="73">
        <v>0</v>
      </c>
      <c r="H48" s="122">
        <v>0</v>
      </c>
      <c r="I48" s="134">
        <v>0</v>
      </c>
      <c r="J48" s="158">
        <v>0</v>
      </c>
      <c r="K48" s="123">
        <v>0</v>
      </c>
      <c r="L48" s="6"/>
      <c r="O48" s="74"/>
      <c r="P48" s="10"/>
      <c r="R48" s="82"/>
    </row>
    <row r="49" spans="1:18" ht="20.100000000000001" customHeight="1" x14ac:dyDescent="0.2">
      <c r="A49" s="17"/>
      <c r="B49" s="160" t="s">
        <v>59</v>
      </c>
      <c r="C49" s="71">
        <v>543</v>
      </c>
      <c r="D49" s="126">
        <v>0</v>
      </c>
      <c r="E49" s="134">
        <v>0</v>
      </c>
      <c r="F49" s="72">
        <v>0</v>
      </c>
      <c r="G49" s="73">
        <v>0</v>
      </c>
      <c r="H49" s="122">
        <v>0</v>
      </c>
      <c r="I49" s="134">
        <v>0</v>
      </c>
      <c r="J49" s="158">
        <v>0</v>
      </c>
      <c r="K49" s="123">
        <v>0</v>
      </c>
      <c r="L49" s="6"/>
      <c r="O49" s="74"/>
      <c r="P49" s="10"/>
      <c r="R49" s="82"/>
    </row>
    <row r="50" spans="1:18" ht="20.100000000000001" customHeight="1" x14ac:dyDescent="0.2">
      <c r="A50" s="17"/>
      <c r="B50" s="160" t="s">
        <v>60</v>
      </c>
      <c r="C50" s="71">
        <v>549</v>
      </c>
      <c r="D50" s="126">
        <v>120000</v>
      </c>
      <c r="E50" s="134">
        <v>120000</v>
      </c>
      <c r="F50" s="72">
        <v>133885.54</v>
      </c>
      <c r="G50" s="73">
        <f>SUM(F50/E50)</f>
        <v>1.1157128333333335</v>
      </c>
      <c r="H50" s="122">
        <v>12000</v>
      </c>
      <c r="I50" s="134">
        <v>4000</v>
      </c>
      <c r="J50" s="158">
        <v>2890.37</v>
      </c>
      <c r="K50" s="123">
        <f>J50/I50</f>
        <v>0.72259249999999997</v>
      </c>
      <c r="L50" s="6"/>
      <c r="O50" s="10"/>
      <c r="P50" s="10"/>
    </row>
    <row r="51" spans="1:18" ht="20.100000000000001" customHeight="1" x14ac:dyDescent="0.2">
      <c r="A51" s="17"/>
      <c r="B51" s="162" t="s">
        <v>71</v>
      </c>
      <c r="C51" s="83">
        <v>551</v>
      </c>
      <c r="D51" s="131">
        <v>700000</v>
      </c>
      <c r="E51" s="137">
        <v>700000</v>
      </c>
      <c r="F51" s="72">
        <v>728775.6</v>
      </c>
      <c r="G51" s="73">
        <f>SUM(F51/E51)</f>
        <v>1.0411079999999999</v>
      </c>
      <c r="H51" s="122">
        <v>0</v>
      </c>
      <c r="I51" s="134">
        <v>0</v>
      </c>
      <c r="J51" s="158">
        <v>0</v>
      </c>
      <c r="K51" s="123">
        <v>0</v>
      </c>
      <c r="L51" s="6"/>
      <c r="O51" s="10"/>
      <c r="P51" s="10"/>
    </row>
    <row r="52" spans="1:18" ht="20.100000000000001" customHeight="1" x14ac:dyDescent="0.2">
      <c r="A52" s="17"/>
      <c r="B52" s="160" t="s">
        <v>61</v>
      </c>
      <c r="C52" s="71">
        <v>557</v>
      </c>
      <c r="D52" s="126">
        <v>0</v>
      </c>
      <c r="E52" s="134">
        <v>0</v>
      </c>
      <c r="F52" s="72">
        <v>0</v>
      </c>
      <c r="G52" s="73">
        <v>0</v>
      </c>
      <c r="H52" s="122">
        <v>0</v>
      </c>
      <c r="I52" s="134">
        <v>0</v>
      </c>
      <c r="J52" s="158">
        <v>0</v>
      </c>
      <c r="K52" s="123">
        <v>0</v>
      </c>
      <c r="L52" s="6"/>
      <c r="O52" s="10"/>
      <c r="P52" s="10"/>
    </row>
    <row r="53" spans="1:18" ht="20.100000000000001" customHeight="1" x14ac:dyDescent="0.2">
      <c r="A53" s="17"/>
      <c r="B53" s="160" t="s">
        <v>62</v>
      </c>
      <c r="C53" s="71">
        <v>558</v>
      </c>
      <c r="D53" s="126">
        <v>100000</v>
      </c>
      <c r="E53" s="134">
        <v>100000</v>
      </c>
      <c r="F53" s="72">
        <v>54829.48</v>
      </c>
      <c r="G53" s="73">
        <f>SUM(F53/E53)</f>
        <v>0.54829480000000008</v>
      </c>
      <c r="H53" s="122">
        <v>0</v>
      </c>
      <c r="I53" s="134">
        <v>0</v>
      </c>
      <c r="J53" s="158">
        <v>0</v>
      </c>
      <c r="K53" s="123">
        <v>0</v>
      </c>
      <c r="L53" s="6"/>
      <c r="O53" s="10"/>
      <c r="P53" s="10"/>
    </row>
    <row r="54" spans="1:18" ht="20.100000000000001" customHeight="1" thickBot="1" x14ac:dyDescent="0.25">
      <c r="A54" s="17"/>
      <c r="B54" s="160" t="s">
        <v>63</v>
      </c>
      <c r="C54" s="71">
        <v>591</v>
      </c>
      <c r="D54" s="132">
        <v>0</v>
      </c>
      <c r="E54" s="139">
        <v>0</v>
      </c>
      <c r="F54" s="84">
        <v>0</v>
      </c>
      <c r="G54" s="85">
        <v>0</v>
      </c>
      <c r="H54" s="122">
        <v>0</v>
      </c>
      <c r="I54" s="139">
        <v>0</v>
      </c>
      <c r="J54" s="158">
        <v>0</v>
      </c>
      <c r="K54" s="124">
        <v>0</v>
      </c>
      <c r="L54" s="6"/>
      <c r="O54" s="10"/>
      <c r="P54" s="10"/>
    </row>
    <row r="55" spans="1:18" ht="20.100000000000001" customHeight="1" thickBot="1" x14ac:dyDescent="0.3">
      <c r="A55" s="17"/>
      <c r="B55" s="86" t="s">
        <v>64</v>
      </c>
      <c r="C55" s="87"/>
      <c r="D55" s="88">
        <f>SUM(D8:D19)</f>
        <v>23002000</v>
      </c>
      <c r="E55" s="114">
        <f>SUM(E8:E19)</f>
        <v>24128000</v>
      </c>
      <c r="F55" s="115">
        <f>SUM(F8:F19)</f>
        <v>21470713.91</v>
      </c>
      <c r="G55" s="89">
        <f>SUM(F55/E55)</f>
        <v>0.88986712160145887</v>
      </c>
      <c r="H55" s="90">
        <f>SUM(H8:H19)</f>
        <v>1170000</v>
      </c>
      <c r="I55" s="91">
        <f>SUM(I8:I19)</f>
        <v>2230000</v>
      </c>
      <c r="J55" s="92">
        <f>SUM(J13:J19)</f>
        <v>2243841</v>
      </c>
      <c r="K55" s="93">
        <f>J55/I55</f>
        <v>1.0062067264573991</v>
      </c>
      <c r="L55" s="6"/>
      <c r="O55" s="10"/>
      <c r="P55" s="10"/>
    </row>
    <row r="56" spans="1:18" ht="20.100000000000001" customHeight="1" x14ac:dyDescent="0.25">
      <c r="A56" s="17"/>
      <c r="B56" s="86" t="s">
        <v>65</v>
      </c>
      <c r="C56" s="87"/>
      <c r="D56" s="90">
        <f>SUM(D21:D54)</f>
        <v>23002000</v>
      </c>
      <c r="E56" s="116">
        <f>SUM(E21:E54)</f>
        <v>24128000</v>
      </c>
      <c r="F56" s="117">
        <f>SUM(F21:F54)</f>
        <v>21470713.91</v>
      </c>
      <c r="G56" s="94">
        <f>SUM(F56/E56)</f>
        <v>0.88986712160145887</v>
      </c>
      <c r="H56" s="92">
        <f>SUM(H21:H54)</f>
        <v>872500</v>
      </c>
      <c r="I56" s="92">
        <f>SUM(I21:I54)</f>
        <v>2177500</v>
      </c>
      <c r="J56" s="92">
        <f>SUM(J21:J54)</f>
        <v>2129657.91</v>
      </c>
      <c r="K56" s="93">
        <f>J56/I56</f>
        <v>0.97802889092996559</v>
      </c>
      <c r="L56" s="6"/>
      <c r="O56" s="10"/>
      <c r="P56" s="10"/>
    </row>
    <row r="57" spans="1:18" ht="20.100000000000001" customHeight="1" x14ac:dyDescent="0.2">
      <c r="A57" s="17"/>
      <c r="B57" s="95" t="s">
        <v>66</v>
      </c>
      <c r="C57" s="96"/>
      <c r="D57" s="97">
        <f>SUM(D55-D56)</f>
        <v>0</v>
      </c>
      <c r="E57" s="118">
        <f>SUM(E55-E56)</f>
        <v>0</v>
      </c>
      <c r="F57" s="119">
        <f>SUM(F55-F56)</f>
        <v>0</v>
      </c>
      <c r="G57" s="98" t="s">
        <v>67</v>
      </c>
      <c r="H57" s="97">
        <f>+H55-H56</f>
        <v>297500</v>
      </c>
      <c r="I57" s="99">
        <f>+I55-I56</f>
        <v>52500</v>
      </c>
      <c r="J57" s="36">
        <f>J55-J56</f>
        <v>114183.08999999985</v>
      </c>
      <c r="K57" s="100" t="s">
        <v>67</v>
      </c>
      <c r="L57" s="6"/>
      <c r="O57" s="10"/>
      <c r="P57" s="10"/>
    </row>
    <row r="58" spans="1:18" ht="20.100000000000001" customHeight="1" x14ac:dyDescent="0.2">
      <c r="A58" s="101"/>
      <c r="B58" s="6"/>
      <c r="C58" s="6"/>
      <c r="D58" s="102" t="s">
        <v>68</v>
      </c>
      <c r="E58" s="6"/>
      <c r="F58" s="6"/>
      <c r="G58" s="6"/>
      <c r="H58" s="6"/>
      <c r="I58" s="6"/>
      <c r="J58" s="6"/>
      <c r="K58" s="6"/>
      <c r="L58" s="6"/>
      <c r="O58" s="10"/>
      <c r="P58" s="10"/>
    </row>
    <row r="59" spans="1:18" ht="20.100000000000001" customHeight="1" x14ac:dyDescent="0.2">
      <c r="B59" s="103" t="s">
        <v>69</v>
      </c>
      <c r="C59" s="104" t="s">
        <v>70</v>
      </c>
      <c r="D59" s="105">
        <v>150000</v>
      </c>
      <c r="E59" s="105">
        <v>1000000</v>
      </c>
      <c r="F59" s="106">
        <v>934768.96</v>
      </c>
      <c r="G59" s="77"/>
      <c r="H59" s="107"/>
      <c r="I59" s="6"/>
      <c r="J59" s="6"/>
      <c r="K59" s="6"/>
      <c r="L59" s="6"/>
      <c r="O59" s="10"/>
      <c r="P59" s="10"/>
    </row>
    <row r="60" spans="1:18" ht="20.100000000000001" customHeight="1" x14ac:dyDescent="0.2">
      <c r="B60" s="108"/>
      <c r="C60" s="109"/>
      <c r="D60" s="108"/>
      <c r="E60" s="108"/>
      <c r="F60" s="110" t="s">
        <v>68</v>
      </c>
      <c r="G60" s="6"/>
      <c r="H60" s="6"/>
      <c r="I60" s="6"/>
      <c r="J60" s="6"/>
      <c r="K60" s="6"/>
      <c r="L60" s="6"/>
      <c r="O60" s="10"/>
      <c r="P60" s="10"/>
    </row>
    <row r="61" spans="1:18" ht="20.100000000000001" customHeight="1" x14ac:dyDescent="0.2">
      <c r="B61" s="108"/>
      <c r="C61" s="109"/>
      <c r="D61" s="108"/>
      <c r="E61" s="108"/>
      <c r="F61" s="110" t="s">
        <v>68</v>
      </c>
      <c r="L61" s="6"/>
      <c r="O61" s="10"/>
      <c r="P61" s="10"/>
    </row>
    <row r="62" spans="1:18" ht="20.100000000000001" customHeight="1" x14ac:dyDescent="0.2">
      <c r="O62" s="10"/>
      <c r="P62" s="10"/>
    </row>
    <row r="63" spans="1:18" ht="20.100000000000001" customHeight="1" x14ac:dyDescent="0.2">
      <c r="O63" s="10"/>
      <c r="P63" s="10"/>
    </row>
    <row r="64" spans="1:18" ht="20.100000000000001" customHeight="1" x14ac:dyDescent="0.2">
      <c r="O64" s="10"/>
      <c r="P64" s="10"/>
    </row>
    <row r="65" spans="15:16" ht="20.100000000000001" customHeight="1" x14ac:dyDescent="0.2">
      <c r="O65" s="10"/>
      <c r="P65" s="10"/>
    </row>
    <row r="66" spans="15:16" ht="20.100000000000001" customHeight="1" x14ac:dyDescent="0.2">
      <c r="O66" s="10"/>
      <c r="P66" s="10"/>
    </row>
    <row r="67" spans="15:16" ht="18" customHeight="1" x14ac:dyDescent="0.2">
      <c r="O67" s="10"/>
      <c r="P67" s="10"/>
    </row>
    <row r="68" spans="15:16" ht="18" customHeight="1" x14ac:dyDescent="0.2"/>
    <row r="69" spans="15:16" ht="18" customHeight="1" x14ac:dyDescent="0.2"/>
    <row r="70" spans="15:16" ht="18" customHeight="1" x14ac:dyDescent="0.2"/>
    <row r="71" spans="15:16" ht="18" customHeight="1" x14ac:dyDescent="0.2"/>
    <row r="72" spans="15:16" ht="18" customHeight="1" x14ac:dyDescent="0.2"/>
    <row r="73" spans="15:16" ht="18" customHeight="1" x14ac:dyDescent="0.2"/>
    <row r="74" spans="15:16" ht="18" customHeight="1" x14ac:dyDescent="0.2"/>
    <row r="75" spans="15:16" ht="18" customHeight="1" x14ac:dyDescent="0.2"/>
    <row r="76" spans="15:16" ht="18" customHeight="1" x14ac:dyDescent="0.2"/>
    <row r="77" spans="15:16" ht="18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</sheetData>
  <mergeCells count="13">
    <mergeCell ref="B18:C18"/>
    <mergeCell ref="B19:C19"/>
    <mergeCell ref="B20:C20"/>
    <mergeCell ref="B9:C9"/>
    <mergeCell ref="B13:C13"/>
    <mergeCell ref="B14:C14"/>
    <mergeCell ref="B15:C15"/>
    <mergeCell ref="B16:C16"/>
    <mergeCell ref="C2:G2"/>
    <mergeCell ref="D4:G4"/>
    <mergeCell ref="H4:K4"/>
    <mergeCell ref="B7:C7"/>
    <mergeCell ref="B8:C8"/>
  </mergeCells>
  <pageMargins left="0.23622047244094491" right="0.23622047244094491" top="0.74803149606299213" bottom="0.74803149606299213" header="0.31496062992125984" footer="0.31496062992125984"/>
  <pageSetup paperSize="9" scale="80" firstPageNumber="149" orientation="landscape" useFirstPageNumber="1" horizontalDpi="300" verticalDpi="3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2.75" x14ac:dyDescent="0.2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2.75" x14ac:dyDescent="0.2"/>
  <sheetData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Hrabětová</dc:creator>
  <cp:lastModifiedBy>SvorcovaM</cp:lastModifiedBy>
  <cp:revision>2</cp:revision>
  <cp:lastPrinted>2025-03-21T09:41:11Z</cp:lastPrinted>
  <dcterms:created xsi:type="dcterms:W3CDTF">2024-02-09T15:21:46Z</dcterms:created>
  <dcterms:modified xsi:type="dcterms:W3CDTF">2025-03-21T09:41:34Z</dcterms:modified>
  <dc:language>cs-CZ</dc:language>
</cp:coreProperties>
</file>