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220" windowHeight="8775" activeTab="2"/>
  </bookViews>
  <sheets>
    <sheet name="ZČ + SF" sheetId="1" r:id="rId1"/>
    <sheet name="ZČ" sheetId="2" r:id="rId2"/>
    <sheet name="SF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<sst xmlns="http://schemas.openxmlformats.org/spreadsheetml/2006/main" count="143" uniqueCount="70">
  <si>
    <t>Výnosy celkem: z toho</t>
  </si>
  <si>
    <t>Nájmy z bytů</t>
  </si>
  <si>
    <t>Nájmy z nebytových prostor</t>
  </si>
  <si>
    <t>Úroky z účtů</t>
  </si>
  <si>
    <t>Ostatní výnosy</t>
  </si>
  <si>
    <t>Smluvní pokuty a penále</t>
  </si>
  <si>
    <t>Náklady celkem: z toho</t>
  </si>
  <si>
    <t>Materiálové náklady</t>
  </si>
  <si>
    <t xml:space="preserve">Provozní údržba a opravy </t>
  </si>
  <si>
    <t>Plán.střední a generál. opravy</t>
  </si>
  <si>
    <t>Provozní náklady</t>
  </si>
  <si>
    <t>Právní služby</t>
  </si>
  <si>
    <t>Ostatní služby</t>
  </si>
  <si>
    <t>Odměna za správu</t>
  </si>
  <si>
    <t>Údržba zeleně a chodníků</t>
  </si>
  <si>
    <t>Hygiena domů</t>
  </si>
  <si>
    <t>Znalecké posudky</t>
  </si>
  <si>
    <t>Pojištění budov</t>
  </si>
  <si>
    <t>Postoupené pohledávky</t>
  </si>
  <si>
    <t>Odpisy DHM</t>
  </si>
  <si>
    <t>Zisk (+) Ztráta(-)</t>
  </si>
  <si>
    <t>Investice na účet hlav. činnosti</t>
  </si>
  <si>
    <t xml:space="preserve">Havarijní případy a revize </t>
  </si>
  <si>
    <t xml:space="preserve">Nájmy z pozemků  </t>
  </si>
  <si>
    <t xml:space="preserve">Tržby z prodeje pozemků </t>
  </si>
  <si>
    <t xml:space="preserve">Tržby za inzeráty STOP </t>
  </si>
  <si>
    <t>Platby za postoupené pohledávky</t>
  </si>
  <si>
    <t>Mzdové nákl.+ soc.a zdrav.poj.</t>
  </si>
  <si>
    <t xml:space="preserve">Zůstatková cena prod. DHM </t>
  </si>
  <si>
    <t>Daň z převodu nemovitostí</t>
  </si>
  <si>
    <t>Nájmy z ubytovny Bronzová + ostatní</t>
  </si>
  <si>
    <t>Plán      Bytový fond</t>
  </si>
  <si>
    <t xml:space="preserve">Plán   Běhounkova 2301 </t>
  </si>
  <si>
    <t xml:space="preserve">Plán Poliklinika Lípa CNB </t>
  </si>
  <si>
    <t>CENTRA</t>
  </si>
  <si>
    <t xml:space="preserve">Plán   Poliklinika Hostinského </t>
  </si>
  <si>
    <t>Plán Poliklinika Janského</t>
  </si>
  <si>
    <t>IKON</t>
  </si>
  <si>
    <t>INTERGATE</t>
  </si>
  <si>
    <t>BYTY</t>
  </si>
  <si>
    <t>NEBYTY</t>
  </si>
  <si>
    <t>POLIKLINIKY</t>
  </si>
  <si>
    <t>Plán      NEBytový fond</t>
  </si>
  <si>
    <t>CELKEM SF</t>
  </si>
  <si>
    <t>Plán BF</t>
  </si>
  <si>
    <t>CELKEM ZČ MČ</t>
  </si>
  <si>
    <t>CELKEM ZČ</t>
  </si>
  <si>
    <t xml:space="preserve">CELKEM </t>
  </si>
  <si>
    <t>ZČ MČ Praha 13</t>
  </si>
  <si>
    <t>SF celkem</t>
  </si>
  <si>
    <t>Celkem plán 2013 Centra</t>
  </si>
  <si>
    <t>Plán  Ikon 2013</t>
  </si>
  <si>
    <t>Plán  Intergate 2013</t>
  </si>
  <si>
    <t>Náklady z odepsaných pohledávek</t>
  </si>
  <si>
    <t>Tvorba a zúčtování opravných položek</t>
  </si>
  <si>
    <t>Ostatní náklady - bank.popl., FO SVJ</t>
  </si>
  <si>
    <t>Ostatní náklady - kolky,bank.popl.</t>
  </si>
  <si>
    <t>Ostatní náklady - kolky,bank.popl., FO SVJ</t>
  </si>
  <si>
    <t>Tržby z prodeje majetku + prodej NBJ</t>
  </si>
  <si>
    <t>Finanční plán správcovských firem (SF) na rok 2021</t>
  </si>
  <si>
    <t>Plán 2021         (v tis. Kč)</t>
  </si>
  <si>
    <t>Plán 2021        (v tis. Kč)</t>
  </si>
  <si>
    <t>Plán 2021               (v tis. Kč)</t>
  </si>
  <si>
    <t>ZČ - NBJ, TC, BYTY    ORJ 9400 - 9600</t>
  </si>
  <si>
    <t>ZČ MČ - ORJ 9100</t>
  </si>
  <si>
    <t>Finanční plán zdaňované činnosti (ZČ) MČ Praha 13 na rok 2021</t>
  </si>
  <si>
    <t>Plán 2021                (v tis. Kč)</t>
  </si>
  <si>
    <t>Plán 2021                  (v tis. Kč)</t>
  </si>
  <si>
    <t>Finanční plán zdaňované činnosti (ZČ) MČ Praha 13 a správcovských firem (SF) na rok 2021</t>
  </si>
  <si>
    <t>Plán 2021            (v tis. Kč)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</si>
</sst>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&gt;0]#,##0&quot; Kč&quot;;[&lt;0]\-#,##0&quot; Kč&quot;;&quot;- Kč&quot;"/>
    <numFmt numFmtId="173" formatCode="\N\N\,\ d\.\ mmm\ yy"/>
    <numFmt numFmtId="174" formatCode="#,##0;\-#,##0"/>
    <numFmt numFmtId="175" formatCode="#,##0.00\ &quot;Kč&quot;"/>
    <numFmt numFmtId="176" formatCode="0.0%"/>
    <numFmt numFmtId="177" formatCode="#,##0\ &quot;Kč&quot;"/>
    <numFmt numFmtId="178" formatCode="#,##0.0\ &quot;Kč&quot;"/>
    <numFmt numFmtId="179" formatCode="_-* #,##0.0\ &quot;Kč&quot;_-;\-* #,##0.0\ &quot;Kč&quot;_-;_-* &quot;-&quot;??\ &quot;Kč&quot;_-;_-@_-"/>
    <numFmt numFmtId="180" formatCode="_-* #,##0\ &quot;Kč&quot;_-;\-* #,##0\ &quot;Kč&quot;_-;_-* &quot;-&quot;??\ &quot;Kč&quot;_-;_-@_-"/>
    <numFmt numFmtId="181" formatCode="#,##0.0\ &quot;Kč&quot;;[Red]\-#,##0.0\ &quot;Kč&quot;"/>
    <numFmt numFmtId="182" formatCode="#,##0.00\ _K_č"/>
    <numFmt numFmtId="183" formatCode="0.000"/>
    <numFmt numFmtId="184" formatCode="0.0000"/>
    <numFmt numFmtId="185" formatCode="0.0"/>
    <numFmt numFmtId="186" formatCode="#,##0.0"/>
  </numFmts>
  <fonts count="4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47" applyFont="1">
      <alignment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6" fillId="0" borderId="0" xfId="47" applyFont="1">
      <alignment/>
      <protection/>
    </xf>
    <xf numFmtId="0" fontId="6" fillId="0" borderId="0" xfId="47" applyFont="1" applyAlignment="1">
      <alignment horizontal="left" vertical="top"/>
      <protection/>
    </xf>
    <xf numFmtId="3" fontId="1" fillId="0" borderId="10" xfId="47" applyNumberFormat="1" applyFont="1" applyFill="1" applyBorder="1">
      <alignment/>
      <protection/>
    </xf>
    <xf numFmtId="3" fontId="0" fillId="0" borderId="11" xfId="47" applyNumberFormat="1" applyFont="1" applyBorder="1">
      <alignment/>
      <protection/>
    </xf>
    <xf numFmtId="3" fontId="0" fillId="0" borderId="0" xfId="47" applyNumberFormat="1" applyFont="1" applyBorder="1">
      <alignment/>
      <protection/>
    </xf>
    <xf numFmtId="3" fontId="1" fillId="0" borderId="12" xfId="47" applyNumberFormat="1" applyFont="1" applyBorder="1">
      <alignment/>
      <protection/>
    </xf>
    <xf numFmtId="3" fontId="1" fillId="0" borderId="13" xfId="47" applyNumberFormat="1" applyFont="1" applyBorder="1">
      <alignment/>
      <protection/>
    </xf>
    <xf numFmtId="0" fontId="1" fillId="0" borderId="0" xfId="47" applyFont="1" applyBorder="1">
      <alignment/>
      <protection/>
    </xf>
    <xf numFmtId="49" fontId="1" fillId="0" borderId="14" xfId="47" applyNumberFormat="1" applyFont="1" applyBorder="1" applyAlignment="1">
      <alignment horizontal="center" wrapText="1"/>
      <protection/>
    </xf>
    <xf numFmtId="49" fontId="1" fillId="0" borderId="15" xfId="47" applyNumberFormat="1" applyFont="1" applyBorder="1" applyAlignment="1">
      <alignment horizontal="center" wrapText="1"/>
      <protection/>
    </xf>
    <xf numFmtId="49" fontId="1" fillId="0" borderId="16" xfId="47" applyNumberFormat="1" applyFont="1" applyFill="1" applyBorder="1" applyAlignment="1">
      <alignment horizontal="center" wrapText="1"/>
      <protection/>
    </xf>
    <xf numFmtId="0" fontId="3" fillId="33" borderId="0" xfId="47" applyFill="1">
      <alignment/>
      <protection/>
    </xf>
    <xf numFmtId="0" fontId="3" fillId="33" borderId="0" xfId="47" applyFill="1" applyBorder="1">
      <alignment/>
      <protection/>
    </xf>
    <xf numFmtId="49" fontId="1" fillId="33" borderId="14" xfId="47" applyNumberFormat="1" applyFont="1" applyFill="1" applyBorder="1" applyAlignment="1">
      <alignment horizontal="center" wrapText="1"/>
      <protection/>
    </xf>
    <xf numFmtId="3" fontId="0" fillId="33" borderId="0" xfId="47" applyNumberFormat="1" applyFont="1" applyFill="1" applyBorder="1">
      <alignment/>
      <protection/>
    </xf>
    <xf numFmtId="3" fontId="1" fillId="33" borderId="13" xfId="47" applyNumberFormat="1" applyFont="1" applyFill="1" applyBorder="1">
      <alignment/>
      <protection/>
    </xf>
    <xf numFmtId="0" fontId="0" fillId="33" borderId="0" xfId="47" applyFont="1" applyFill="1">
      <alignment/>
      <protection/>
    </xf>
    <xf numFmtId="3" fontId="1" fillId="34" borderId="0" xfId="50" applyNumberFormat="1" applyFont="1" applyFill="1" applyBorder="1" applyAlignment="1">
      <alignment/>
    </xf>
    <xf numFmtId="49" fontId="1" fillId="34" borderId="15" xfId="47" applyNumberFormat="1" applyFont="1" applyFill="1" applyBorder="1" applyAlignment="1">
      <alignment horizontal="center" wrapText="1"/>
      <protection/>
    </xf>
    <xf numFmtId="3" fontId="0" fillId="34" borderId="0" xfId="47" applyNumberFormat="1" applyFont="1" applyFill="1" applyBorder="1">
      <alignment/>
      <protection/>
    </xf>
    <xf numFmtId="3" fontId="1" fillId="34" borderId="13" xfId="47" applyNumberFormat="1" applyFont="1" applyFill="1" applyBorder="1">
      <alignment/>
      <protection/>
    </xf>
    <xf numFmtId="0" fontId="0" fillId="34" borderId="0" xfId="47" applyFont="1" applyFill="1">
      <alignment/>
      <protection/>
    </xf>
    <xf numFmtId="0" fontId="0" fillId="35" borderId="0" xfId="47" applyFont="1" applyFill="1">
      <alignment/>
      <protection/>
    </xf>
    <xf numFmtId="0" fontId="3" fillId="35" borderId="0" xfId="47" applyFill="1">
      <alignment/>
      <protection/>
    </xf>
    <xf numFmtId="49" fontId="1" fillId="35" borderId="16" xfId="47" applyNumberFormat="1" applyFont="1" applyFill="1" applyBorder="1" applyAlignment="1">
      <alignment horizontal="center" wrapText="1"/>
      <protection/>
    </xf>
    <xf numFmtId="3" fontId="1" fillId="35" borderId="10" xfId="47" applyNumberFormat="1" applyFont="1" applyFill="1" applyBorder="1">
      <alignment/>
      <protection/>
    </xf>
    <xf numFmtId="0" fontId="3" fillId="34" borderId="0" xfId="47" applyFill="1">
      <alignment/>
      <protection/>
    </xf>
    <xf numFmtId="49" fontId="1" fillId="34" borderId="14" xfId="47" applyNumberFormat="1" applyFont="1" applyFill="1" applyBorder="1" applyAlignment="1">
      <alignment horizontal="center" wrapText="1"/>
      <protection/>
    </xf>
    <xf numFmtId="0" fontId="1" fillId="36" borderId="17" xfId="47" applyFont="1" applyFill="1" applyBorder="1" applyAlignment="1">
      <alignment horizontal="center" vertical="center"/>
      <protection/>
    </xf>
    <xf numFmtId="0" fontId="1" fillId="0" borderId="18" xfId="47" applyFont="1" applyBorder="1" applyAlignment="1">
      <alignment horizontal="center" vertical="center"/>
      <protection/>
    </xf>
    <xf numFmtId="0" fontId="1" fillId="0" borderId="19" xfId="47" applyFont="1" applyBorder="1" applyAlignment="1">
      <alignment horizontal="center" vertical="center"/>
      <protection/>
    </xf>
    <xf numFmtId="0" fontId="1" fillId="0" borderId="19" xfId="47" applyFont="1" applyBorder="1" applyAlignment="1">
      <alignment horizontal="center"/>
      <protection/>
    </xf>
    <xf numFmtId="0" fontId="0" fillId="0" borderId="20" xfId="47" applyFont="1" applyBorder="1" applyAlignment="1">
      <alignment horizontal="left" vertical="center"/>
      <protection/>
    </xf>
    <xf numFmtId="0" fontId="0" fillId="0" borderId="20" xfId="47" applyFont="1" applyBorder="1" applyAlignment="1">
      <alignment vertical="center"/>
      <protection/>
    </xf>
    <xf numFmtId="0" fontId="1" fillId="0" borderId="21" xfId="47" applyFont="1" applyBorder="1" applyAlignment="1">
      <alignment horizontal="center"/>
      <protection/>
    </xf>
    <xf numFmtId="0" fontId="1" fillId="36" borderId="17" xfId="47" applyFont="1" applyFill="1" applyBorder="1" applyAlignment="1">
      <alignment horizontal="center"/>
      <protection/>
    </xf>
    <xf numFmtId="0" fontId="1" fillId="36" borderId="22" xfId="47" applyFont="1" applyFill="1" applyBorder="1">
      <alignment/>
      <protection/>
    </xf>
    <xf numFmtId="0" fontId="1" fillId="0" borderId="21" xfId="47" applyFont="1" applyBorder="1" applyAlignment="1">
      <alignment horizontal="center" vertical="center"/>
      <protection/>
    </xf>
    <xf numFmtId="0" fontId="0" fillId="0" borderId="23" xfId="47" applyFont="1" applyBorder="1" applyAlignment="1">
      <alignment vertical="center"/>
      <protection/>
    </xf>
    <xf numFmtId="0" fontId="1" fillId="0" borderId="24" xfId="47" applyFont="1" applyBorder="1" applyAlignment="1">
      <alignment horizontal="center"/>
      <protection/>
    </xf>
    <xf numFmtId="0" fontId="1" fillId="36" borderId="22" xfId="47" applyFont="1" applyFill="1" applyBorder="1" applyAlignment="1">
      <alignment vertical="center"/>
      <protection/>
    </xf>
    <xf numFmtId="0" fontId="1" fillId="0" borderId="24" xfId="47" applyFont="1" applyBorder="1" applyAlignment="1">
      <alignment horizontal="center" vertical="center"/>
      <protection/>
    </xf>
    <xf numFmtId="0" fontId="0" fillId="0" borderId="25" xfId="47" applyFont="1" applyBorder="1" applyAlignment="1">
      <alignment horizontal="left" vertical="center"/>
      <protection/>
    </xf>
    <xf numFmtId="0" fontId="1" fillId="36" borderId="22" xfId="47" applyFont="1" applyFill="1" applyBorder="1" applyAlignment="1">
      <alignment horizontal="left" vertical="center"/>
      <protection/>
    </xf>
    <xf numFmtId="49" fontId="1" fillId="0" borderId="26" xfId="47" applyNumberFormat="1" applyFont="1" applyBorder="1" applyAlignment="1">
      <alignment horizontal="center" vertical="center" wrapText="1"/>
      <protection/>
    </xf>
    <xf numFmtId="0" fontId="1" fillId="0" borderId="0" xfId="47" applyFont="1" applyFill="1" applyBorder="1">
      <alignment/>
      <protection/>
    </xf>
    <xf numFmtId="0" fontId="7" fillId="0" borderId="0" xfId="47" applyFont="1" applyFill="1" applyBorder="1" applyAlignment="1">
      <alignment/>
      <protection/>
    </xf>
    <xf numFmtId="0" fontId="3" fillId="0" borderId="0" xfId="47" applyFill="1" applyBorder="1">
      <alignment/>
      <protection/>
    </xf>
    <xf numFmtId="0" fontId="3" fillId="0" borderId="27" xfId="47" applyFont="1" applyFill="1" applyBorder="1">
      <alignment/>
      <protection/>
    </xf>
    <xf numFmtId="0" fontId="3" fillId="0" borderId="27" xfId="47" applyBorder="1">
      <alignment/>
      <protection/>
    </xf>
    <xf numFmtId="0" fontId="3" fillId="0" borderId="27" xfId="47" applyFont="1" applyBorder="1">
      <alignment/>
      <protection/>
    </xf>
    <xf numFmtId="0" fontId="1" fillId="0" borderId="28" xfId="47" applyFont="1" applyFill="1" applyBorder="1" applyAlignment="1">
      <alignment horizontal="center"/>
      <protection/>
    </xf>
    <xf numFmtId="0" fontId="1" fillId="37" borderId="17" xfId="47" applyFont="1" applyFill="1" applyBorder="1" applyAlignment="1">
      <alignment horizontal="center"/>
      <protection/>
    </xf>
    <xf numFmtId="0" fontId="1" fillId="34" borderId="17" xfId="47" applyFont="1" applyFill="1" applyBorder="1" applyAlignment="1">
      <alignment horizontal="center"/>
      <protection/>
    </xf>
    <xf numFmtId="0" fontId="1" fillId="36" borderId="17" xfId="47" applyFont="1" applyFill="1" applyBorder="1" applyAlignment="1">
      <alignment horizontal="center"/>
      <protection/>
    </xf>
    <xf numFmtId="0" fontId="8" fillId="0" borderId="0" xfId="47" applyFont="1" applyAlignment="1">
      <alignment horizontal="center" vertical="center"/>
      <protection/>
    </xf>
    <xf numFmtId="0" fontId="1" fillId="0" borderId="17" xfId="47" applyFont="1" applyFill="1" applyBorder="1" applyAlignment="1">
      <alignment horizontal="center"/>
      <protection/>
    </xf>
    <xf numFmtId="0" fontId="1" fillId="0" borderId="29" xfId="47" applyFont="1" applyBorder="1" applyAlignment="1">
      <alignment horizontal="center"/>
      <protection/>
    </xf>
    <xf numFmtId="0" fontId="1" fillId="37" borderId="17" xfId="47" applyFont="1" applyFill="1" applyBorder="1" applyAlignment="1">
      <alignment horizontal="center" wrapText="1"/>
      <protection/>
    </xf>
    <xf numFmtId="0" fontId="1" fillId="37" borderId="29" xfId="47" applyFont="1" applyFill="1" applyBorder="1" applyAlignment="1">
      <alignment horizontal="center" vertical="center"/>
      <protection/>
    </xf>
    <xf numFmtId="4" fontId="0" fillId="0" borderId="24" xfId="47" applyNumberFormat="1" applyFont="1" applyFill="1" applyBorder="1" applyProtection="1">
      <alignment/>
      <protection/>
    </xf>
    <xf numFmtId="4" fontId="0" fillId="36" borderId="30" xfId="47" applyNumberFormat="1" applyFont="1" applyFill="1" applyBorder="1" applyProtection="1">
      <alignment/>
      <protection/>
    </xf>
    <xf numFmtId="4" fontId="1" fillId="36" borderId="17" xfId="47" applyNumberFormat="1" applyFont="1" applyFill="1" applyBorder="1" applyProtection="1">
      <alignment/>
      <protection/>
    </xf>
    <xf numFmtId="4" fontId="1" fillId="36" borderId="29" xfId="47" applyNumberFormat="1" applyFont="1" applyFill="1" applyBorder="1" applyProtection="1">
      <alignment/>
      <protection/>
    </xf>
    <xf numFmtId="4" fontId="0" fillId="0" borderId="17" xfId="47" applyNumberFormat="1" applyFont="1" applyFill="1" applyBorder="1" applyProtection="1">
      <alignment/>
      <protection/>
    </xf>
    <xf numFmtId="4" fontId="0" fillId="0" borderId="29" xfId="47" applyNumberFormat="1" applyFont="1" applyFill="1" applyBorder="1" applyProtection="1">
      <alignment/>
      <protection/>
    </xf>
    <xf numFmtId="0" fontId="1" fillId="0" borderId="31" xfId="47" applyFont="1" applyBorder="1" applyAlignment="1">
      <alignment horizontal="center" vertical="center" wrapText="1"/>
      <protection/>
    </xf>
    <xf numFmtId="4" fontId="0" fillId="34" borderId="32" xfId="47" applyNumberFormat="1" applyFont="1" applyFill="1" applyBorder="1">
      <alignment/>
      <protection/>
    </xf>
    <xf numFmtId="4" fontId="0" fillId="0" borderId="32" xfId="47" applyNumberFormat="1" applyFont="1" applyFill="1" applyBorder="1">
      <alignment/>
      <protection/>
    </xf>
    <xf numFmtId="4" fontId="0" fillId="33" borderId="32" xfId="47" applyNumberFormat="1" applyFont="1" applyFill="1" applyBorder="1">
      <alignment/>
      <protection/>
    </xf>
    <xf numFmtId="3" fontId="0" fillId="33" borderId="33" xfId="47" applyNumberFormat="1" applyFont="1" applyFill="1" applyBorder="1">
      <alignment/>
      <protection/>
    </xf>
    <xf numFmtId="3" fontId="0" fillId="33" borderId="34" xfId="47" applyNumberFormat="1" applyFont="1" applyFill="1" applyBorder="1">
      <alignment/>
      <protection/>
    </xf>
    <xf numFmtId="4" fontId="0" fillId="34" borderId="35" xfId="47" applyNumberFormat="1" applyFont="1" applyFill="1" applyBorder="1">
      <alignment/>
      <protection/>
    </xf>
    <xf numFmtId="4" fontId="1" fillId="36" borderId="36" xfId="47" applyNumberFormat="1" applyFont="1" applyFill="1" applyBorder="1" applyProtection="1">
      <alignment/>
      <protection/>
    </xf>
    <xf numFmtId="3" fontId="0" fillId="33" borderId="37" xfId="47" applyNumberFormat="1" applyFont="1" applyFill="1" applyBorder="1">
      <alignment/>
      <protection/>
    </xf>
    <xf numFmtId="4" fontId="0" fillId="34" borderId="38" xfId="47" applyNumberFormat="1" applyFont="1" applyFill="1" applyBorder="1">
      <alignment/>
      <protection/>
    </xf>
    <xf numFmtId="4" fontId="0" fillId="34" borderId="39" xfId="47" applyNumberFormat="1" applyFont="1" applyFill="1" applyBorder="1">
      <alignment/>
      <protection/>
    </xf>
    <xf numFmtId="4" fontId="1" fillId="33" borderId="13" xfId="47" applyNumberFormat="1" applyFont="1" applyFill="1" applyBorder="1">
      <alignment/>
      <protection/>
    </xf>
    <xf numFmtId="4" fontId="0" fillId="34" borderId="24" xfId="47" applyNumberFormat="1" applyFont="1" applyFill="1" applyBorder="1" applyProtection="1">
      <alignment/>
      <protection/>
    </xf>
    <xf numFmtId="4" fontId="0" fillId="0" borderId="40" xfId="47" applyNumberFormat="1" applyFont="1" applyFill="1" applyBorder="1" applyProtection="1">
      <alignment/>
      <protection/>
    </xf>
    <xf numFmtId="4" fontId="1" fillId="0" borderId="40" xfId="47" applyNumberFormat="1" applyFont="1" applyFill="1" applyBorder="1" applyProtection="1">
      <alignment/>
      <protection/>
    </xf>
    <xf numFmtId="4" fontId="0" fillId="0" borderId="40" xfId="47" applyNumberFormat="1" applyFont="1" applyFill="1" applyBorder="1">
      <alignment/>
      <protection/>
    </xf>
    <xf numFmtId="4" fontId="0" fillId="0" borderId="29" xfId="47" applyNumberFormat="1" applyFont="1" applyFill="1" applyBorder="1">
      <alignment/>
      <protection/>
    </xf>
    <xf numFmtId="4" fontId="1" fillId="36" borderId="30" xfId="47" applyNumberFormat="1" applyFont="1" applyFill="1" applyBorder="1" applyProtection="1">
      <alignment/>
      <protection/>
    </xf>
    <xf numFmtId="0" fontId="0" fillId="0" borderId="22" xfId="47" applyFont="1" applyBorder="1">
      <alignment/>
      <protection/>
    </xf>
    <xf numFmtId="0" fontId="0" fillId="0" borderId="29" xfId="47" applyFont="1" applyBorder="1" applyAlignment="1">
      <alignment horizontal="left" vertical="center"/>
      <protection/>
    </xf>
    <xf numFmtId="0" fontId="1" fillId="19" borderId="17" xfId="47" applyFont="1" applyFill="1" applyBorder="1" applyAlignment="1">
      <alignment horizontal="center"/>
      <protection/>
    </xf>
    <xf numFmtId="0" fontId="1" fillId="19" borderId="29" xfId="47" applyFont="1" applyFill="1" applyBorder="1" applyAlignment="1">
      <alignment horizontal="center"/>
      <protection/>
    </xf>
    <xf numFmtId="0" fontId="1" fillId="38" borderId="31" xfId="47" applyFont="1" applyFill="1" applyBorder="1" applyAlignment="1">
      <alignment horizontal="center" vertical="center" wrapText="1"/>
      <protection/>
    </xf>
    <xf numFmtId="0" fontId="1" fillId="38" borderId="29" xfId="47" applyFont="1" applyFill="1" applyBorder="1" applyAlignment="1">
      <alignment horizontal="center" vertical="center" wrapText="1"/>
      <protection/>
    </xf>
    <xf numFmtId="0" fontId="0" fillId="38" borderId="0" xfId="47" applyFont="1" applyFill="1">
      <alignment/>
      <protection/>
    </xf>
    <xf numFmtId="4" fontId="0" fillId="38" borderId="24" xfId="47" applyNumberFormat="1" applyFont="1" applyFill="1" applyBorder="1" applyProtection="1">
      <alignment/>
      <protection/>
    </xf>
    <xf numFmtId="4" fontId="0" fillId="0" borderId="24" xfId="47" applyNumberFormat="1" applyFont="1" applyFill="1" applyBorder="1" applyProtection="1">
      <alignment/>
      <protection/>
    </xf>
    <xf numFmtId="0" fontId="1" fillId="37" borderId="17" xfId="47" applyFont="1" applyFill="1" applyBorder="1" applyAlignment="1">
      <alignment horizontal="center" vertical="center" wrapText="1"/>
      <protection/>
    </xf>
    <xf numFmtId="0" fontId="7" fillId="0" borderId="0" xfId="47" applyFont="1" applyAlignment="1">
      <alignment horizontal="center" wrapText="1"/>
      <protection/>
    </xf>
    <xf numFmtId="0" fontId="0" fillId="0" borderId="0" xfId="0" applyAlignment="1">
      <alignment horizontal="center"/>
    </xf>
    <xf numFmtId="0" fontId="7" fillId="38" borderId="0" xfId="47" applyFont="1" applyFill="1" applyAlignment="1">
      <alignment horizontal="center" vertical="center" wrapText="1"/>
      <protection/>
    </xf>
    <xf numFmtId="0" fontId="7" fillId="38" borderId="0" xfId="0" applyFont="1" applyFill="1" applyAlignment="1">
      <alignment/>
    </xf>
    <xf numFmtId="0" fontId="1" fillId="0" borderId="17" xfId="47" applyFont="1" applyBorder="1" applyAlignment="1">
      <alignment horizontal="center"/>
      <protection/>
    </xf>
    <xf numFmtId="0" fontId="1" fillId="0" borderId="41" xfId="47" applyFont="1" applyBorder="1" applyAlignment="1">
      <alignment horizontal="center"/>
      <protection/>
    </xf>
    <xf numFmtId="0" fontId="8" fillId="0" borderId="0" xfId="47" applyFont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Návrh finančního plánu 2008 09.10.07" xfId="47"/>
    <cellStyle name="Followed Hyperlink" xfId="48"/>
    <cellStyle name="Poznámka" xfId="49"/>
    <cellStyle name="Percent" xfId="50"/>
    <cellStyle name="Propojená buňka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.00390625" style="1" bestFit="1" customWidth="1"/>
    <col min="2" max="2" width="36.75390625" style="1" customWidth="1"/>
    <col min="3" max="3" width="15.375" style="1" customWidth="1"/>
    <col min="4" max="4" width="14.875" style="1" customWidth="1"/>
    <col min="5" max="5" width="15.875" style="1" customWidth="1"/>
    <col min="6" max="16384" width="9.125" style="1" customWidth="1"/>
  </cols>
  <sheetData>
    <row r="1" spans="1:5" ht="44.25" customHeight="1">
      <c r="A1" s="98" t="s">
        <v>68</v>
      </c>
      <c r="B1" s="99"/>
      <c r="C1" s="99"/>
      <c r="D1" s="99"/>
      <c r="E1" s="99"/>
    </row>
    <row r="5" spans="1:5" s="2" customFormat="1" ht="14.25" customHeight="1" thickBot="1">
      <c r="A5" s="3"/>
      <c r="B5" s="3"/>
      <c r="C5" s="3"/>
      <c r="D5" s="3"/>
      <c r="E5" s="3"/>
    </row>
    <row r="6" spans="3:5" ht="18" customHeight="1" thickBot="1">
      <c r="C6" s="56" t="s">
        <v>45</v>
      </c>
      <c r="D6" s="90" t="s">
        <v>43</v>
      </c>
      <c r="E6" s="91" t="s">
        <v>47</v>
      </c>
    </row>
    <row r="7" spans="1:5" ht="39.75" customHeight="1" thickBot="1">
      <c r="A7" s="4"/>
      <c r="B7" s="5"/>
      <c r="C7" s="70" t="s">
        <v>69</v>
      </c>
      <c r="D7" s="70" t="s">
        <v>69</v>
      </c>
      <c r="E7" s="70" t="s">
        <v>69</v>
      </c>
    </row>
    <row r="8" spans="1:5" ht="13.5" thickBot="1">
      <c r="A8" s="32">
        <v>1</v>
      </c>
      <c r="B8" s="47" t="s">
        <v>0</v>
      </c>
      <c r="C8" s="66">
        <f>SUM(C9:C19)</f>
        <v>21085</v>
      </c>
      <c r="D8" s="66">
        <f>SUM(D9:D19)</f>
        <v>32473</v>
      </c>
      <c r="E8" s="67">
        <f>SUM(E9:E19)</f>
        <v>53558</v>
      </c>
    </row>
    <row r="9" spans="1:5" ht="12.75">
      <c r="A9" s="45">
        <v>2</v>
      </c>
      <c r="B9" s="46" t="s">
        <v>1</v>
      </c>
      <c r="C9" s="82">
        <f>ZČ!E9</f>
        <v>930</v>
      </c>
      <c r="D9" s="82">
        <f>SF!F10</f>
        <v>4557</v>
      </c>
      <c r="E9" s="65">
        <f>D9+C9</f>
        <v>5487</v>
      </c>
    </row>
    <row r="10" spans="1:5" ht="12.75">
      <c r="A10" s="34">
        <v>3</v>
      </c>
      <c r="B10" s="36" t="s">
        <v>2</v>
      </c>
      <c r="C10" s="82">
        <f>ZČ!E10</f>
        <v>10800</v>
      </c>
      <c r="D10" s="82">
        <f>SF!F11</f>
        <v>27315</v>
      </c>
      <c r="E10" s="65">
        <f aca="true" t="shared" si="0" ref="E10:E19">D10+C10</f>
        <v>38115</v>
      </c>
    </row>
    <row r="11" spans="1:5" ht="12.75">
      <c r="A11" s="34">
        <v>4</v>
      </c>
      <c r="B11" s="36" t="s">
        <v>23</v>
      </c>
      <c r="C11" s="82">
        <f>ZČ!E11</f>
        <v>4000</v>
      </c>
      <c r="D11" s="82">
        <f>SF!F12</f>
        <v>0</v>
      </c>
      <c r="E11" s="65">
        <f t="shared" si="0"/>
        <v>4000</v>
      </c>
    </row>
    <row r="12" spans="1:5" ht="12.75">
      <c r="A12" s="34">
        <v>5</v>
      </c>
      <c r="B12" s="36" t="s">
        <v>30</v>
      </c>
      <c r="C12" s="82">
        <f>ZČ!E12</f>
        <v>374</v>
      </c>
      <c r="D12" s="82">
        <f>SF!F13</f>
        <v>0</v>
      </c>
      <c r="E12" s="65">
        <f t="shared" si="0"/>
        <v>374</v>
      </c>
    </row>
    <row r="13" spans="1:5" ht="12.75">
      <c r="A13" s="34">
        <v>6</v>
      </c>
      <c r="B13" s="36" t="s">
        <v>3</v>
      </c>
      <c r="C13" s="82">
        <f>ZČ!E13</f>
        <v>246</v>
      </c>
      <c r="D13" s="82">
        <f>SF!F14</f>
        <v>23</v>
      </c>
      <c r="E13" s="65">
        <f t="shared" si="0"/>
        <v>269</v>
      </c>
    </row>
    <row r="14" spans="1:5" ht="12.75">
      <c r="A14" s="34">
        <v>7</v>
      </c>
      <c r="B14" s="36" t="s">
        <v>4</v>
      </c>
      <c r="C14" s="82">
        <f>ZČ!E14</f>
        <v>1505</v>
      </c>
      <c r="D14" s="82">
        <f>SF!F15</f>
        <v>553</v>
      </c>
      <c r="E14" s="65">
        <f t="shared" si="0"/>
        <v>2058</v>
      </c>
    </row>
    <row r="15" spans="1:5" ht="12.75">
      <c r="A15" s="35">
        <v>8</v>
      </c>
      <c r="B15" s="36" t="s">
        <v>58</v>
      </c>
      <c r="C15" s="82">
        <f>ZČ!E15</f>
        <v>200</v>
      </c>
      <c r="D15" s="82">
        <f>SF!F16</f>
        <v>0</v>
      </c>
      <c r="E15" s="65">
        <f t="shared" si="0"/>
        <v>200</v>
      </c>
    </row>
    <row r="16" spans="1:5" ht="12.75">
      <c r="A16" s="35">
        <v>9</v>
      </c>
      <c r="B16" s="36" t="s">
        <v>24</v>
      </c>
      <c r="C16" s="82">
        <f>ZČ!E16</f>
        <v>1000</v>
      </c>
      <c r="D16" s="82">
        <f>SF!F17</f>
        <v>0</v>
      </c>
      <c r="E16" s="65">
        <f t="shared" si="0"/>
        <v>1000</v>
      </c>
    </row>
    <row r="17" spans="1:5" ht="12.75">
      <c r="A17" s="35">
        <v>10</v>
      </c>
      <c r="B17" s="36" t="s">
        <v>25</v>
      </c>
      <c r="C17" s="82">
        <f>ZČ!E17</f>
        <v>1500</v>
      </c>
      <c r="D17" s="82">
        <f>SF!F18</f>
        <v>0</v>
      </c>
      <c r="E17" s="65">
        <f t="shared" si="0"/>
        <v>1500</v>
      </c>
    </row>
    <row r="18" spans="1:5" ht="12.75">
      <c r="A18" s="34">
        <v>11</v>
      </c>
      <c r="B18" s="36" t="s">
        <v>26</v>
      </c>
      <c r="C18" s="82">
        <f>ZČ!E18</f>
        <v>500</v>
      </c>
      <c r="D18" s="82">
        <f>SF!F19</f>
        <v>0</v>
      </c>
      <c r="E18" s="65">
        <f t="shared" si="0"/>
        <v>500</v>
      </c>
    </row>
    <row r="19" spans="1:5" ht="13.5" thickBot="1">
      <c r="A19" s="41">
        <v>12</v>
      </c>
      <c r="B19" s="42" t="s">
        <v>5</v>
      </c>
      <c r="C19" s="82">
        <f>ZČ!E19</f>
        <v>30</v>
      </c>
      <c r="D19" s="82">
        <f>SF!F20</f>
        <v>25</v>
      </c>
      <c r="E19" s="65">
        <f t="shared" si="0"/>
        <v>55</v>
      </c>
    </row>
    <row r="20" spans="1:5" ht="13.5" thickBot="1">
      <c r="A20" s="32">
        <v>13</v>
      </c>
      <c r="B20" s="44" t="s">
        <v>6</v>
      </c>
      <c r="C20" s="66">
        <f>SUM(C21:C40)</f>
        <v>28867</v>
      </c>
      <c r="D20" s="66">
        <f>SUM(D21:D40)</f>
        <v>22781</v>
      </c>
      <c r="E20" s="67">
        <f>SUM(E21:E40)</f>
        <v>51648</v>
      </c>
    </row>
    <row r="21" spans="1:5" ht="12.75">
      <c r="A21" s="43">
        <v>14</v>
      </c>
      <c r="B21" s="36" t="s">
        <v>7</v>
      </c>
      <c r="C21" s="82">
        <f>ZČ!E21</f>
        <v>1113.8</v>
      </c>
      <c r="D21" s="82">
        <f>SF!F22</f>
        <v>206</v>
      </c>
      <c r="E21" s="65">
        <f>D21+C21</f>
        <v>1319.8</v>
      </c>
    </row>
    <row r="22" spans="1:5" ht="12.75">
      <c r="A22" s="35">
        <v>15</v>
      </c>
      <c r="B22" s="36" t="s">
        <v>8</v>
      </c>
      <c r="C22" s="82">
        <f>ZČ!E22</f>
        <v>700</v>
      </c>
      <c r="D22" s="82">
        <f>SF!F23</f>
        <v>7565</v>
      </c>
      <c r="E22" s="65">
        <f aca="true" t="shared" si="1" ref="E22:E40">D22+C22</f>
        <v>8265</v>
      </c>
    </row>
    <row r="23" spans="1:5" ht="12.75">
      <c r="A23" s="35">
        <v>16</v>
      </c>
      <c r="B23" s="36" t="s">
        <v>9</v>
      </c>
      <c r="C23" s="82">
        <f>ZČ!E23</f>
        <v>0</v>
      </c>
      <c r="D23" s="82">
        <f>SF!F24</f>
        <v>0</v>
      </c>
      <c r="E23" s="65">
        <f t="shared" si="1"/>
        <v>0</v>
      </c>
    </row>
    <row r="24" spans="1:5" ht="12.75">
      <c r="A24" s="35">
        <v>17</v>
      </c>
      <c r="B24" s="36" t="s">
        <v>22</v>
      </c>
      <c r="C24" s="82">
        <f>ZČ!E24</f>
        <v>0</v>
      </c>
      <c r="D24" s="82">
        <f>SF!F25</f>
        <v>450</v>
      </c>
      <c r="E24" s="65">
        <f t="shared" si="1"/>
        <v>450</v>
      </c>
    </row>
    <row r="25" spans="1:5" ht="12.75">
      <c r="A25" s="35">
        <v>18</v>
      </c>
      <c r="B25" s="36" t="s">
        <v>10</v>
      </c>
      <c r="C25" s="82">
        <f>ZČ!E25</f>
        <v>72.6</v>
      </c>
      <c r="D25" s="82">
        <f>SF!F26</f>
        <v>142</v>
      </c>
      <c r="E25" s="65">
        <f t="shared" si="1"/>
        <v>214.6</v>
      </c>
    </row>
    <row r="26" spans="1:5" ht="12.75">
      <c r="A26" s="35">
        <v>19</v>
      </c>
      <c r="B26" s="36" t="s">
        <v>11</v>
      </c>
      <c r="C26" s="82">
        <f>ZČ!E26</f>
        <v>200</v>
      </c>
      <c r="D26" s="82">
        <f>SF!F27</f>
        <v>100</v>
      </c>
      <c r="E26" s="65">
        <f t="shared" si="1"/>
        <v>300</v>
      </c>
    </row>
    <row r="27" spans="1:5" ht="12.75">
      <c r="A27" s="35">
        <v>20</v>
      </c>
      <c r="B27" s="36" t="s">
        <v>12</v>
      </c>
      <c r="C27" s="82">
        <f>ZČ!E27</f>
        <v>7760</v>
      </c>
      <c r="D27" s="82">
        <f>SF!F28</f>
        <v>1885</v>
      </c>
      <c r="E27" s="65">
        <f t="shared" si="1"/>
        <v>9645</v>
      </c>
    </row>
    <row r="28" spans="1:5" ht="12.75">
      <c r="A28" s="35">
        <v>21</v>
      </c>
      <c r="B28" s="36" t="s">
        <v>57</v>
      </c>
      <c r="C28" s="82">
        <f>ZČ!E28</f>
        <v>47.6</v>
      </c>
      <c r="D28" s="82">
        <f>SF!F29</f>
        <v>2539</v>
      </c>
      <c r="E28" s="65">
        <f t="shared" si="1"/>
        <v>2586.6</v>
      </c>
    </row>
    <row r="29" spans="1:5" ht="12.75">
      <c r="A29" s="35">
        <v>22</v>
      </c>
      <c r="B29" s="36" t="s">
        <v>13</v>
      </c>
      <c r="C29" s="82">
        <f>ZČ!E29</f>
        <v>0</v>
      </c>
      <c r="D29" s="82">
        <f>SF!F30</f>
        <v>3537</v>
      </c>
      <c r="E29" s="65">
        <f t="shared" si="1"/>
        <v>3537</v>
      </c>
    </row>
    <row r="30" spans="1:5" ht="12.75">
      <c r="A30" s="35">
        <v>23</v>
      </c>
      <c r="B30" s="36" t="s">
        <v>53</v>
      </c>
      <c r="C30" s="82">
        <f>ZČ!E30</f>
        <v>0</v>
      </c>
      <c r="D30" s="82">
        <f>SF!F31</f>
        <v>60</v>
      </c>
      <c r="E30" s="65">
        <f t="shared" si="1"/>
        <v>60</v>
      </c>
    </row>
    <row r="31" spans="1:5" ht="12.75">
      <c r="A31" s="35">
        <v>24</v>
      </c>
      <c r="B31" s="36" t="s">
        <v>14</v>
      </c>
      <c r="C31" s="82">
        <f>ZČ!E31</f>
        <v>0</v>
      </c>
      <c r="D31" s="82">
        <f>SF!F32</f>
        <v>395</v>
      </c>
      <c r="E31" s="65">
        <f t="shared" si="1"/>
        <v>395</v>
      </c>
    </row>
    <row r="32" spans="1:5" ht="12.75">
      <c r="A32" s="35">
        <v>25</v>
      </c>
      <c r="B32" s="36" t="s">
        <v>15</v>
      </c>
      <c r="C32" s="82">
        <f>ZČ!E32</f>
        <v>0</v>
      </c>
      <c r="D32" s="82">
        <f>SF!F33</f>
        <v>57</v>
      </c>
      <c r="E32" s="65">
        <f t="shared" si="1"/>
        <v>57</v>
      </c>
    </row>
    <row r="33" spans="1:5" ht="12.75">
      <c r="A33" s="35">
        <v>26</v>
      </c>
      <c r="B33" s="36" t="s">
        <v>16</v>
      </c>
      <c r="C33" s="82">
        <f>ZČ!E33</f>
        <v>0</v>
      </c>
      <c r="D33" s="82">
        <f>SF!F34</f>
        <v>15</v>
      </c>
      <c r="E33" s="65">
        <f t="shared" si="1"/>
        <v>15</v>
      </c>
    </row>
    <row r="34" spans="1:5" ht="12.75">
      <c r="A34" s="35">
        <v>27</v>
      </c>
      <c r="B34" s="36" t="s">
        <v>17</v>
      </c>
      <c r="C34" s="82">
        <f>ZČ!E34</f>
        <v>0</v>
      </c>
      <c r="D34" s="82">
        <f>SF!F35</f>
        <v>133</v>
      </c>
      <c r="E34" s="65">
        <f t="shared" si="1"/>
        <v>133</v>
      </c>
    </row>
    <row r="35" spans="1:5" ht="12.75">
      <c r="A35" s="35">
        <v>28</v>
      </c>
      <c r="B35" s="36" t="s">
        <v>18</v>
      </c>
      <c r="C35" s="82">
        <f>ZČ!E35</f>
        <v>0</v>
      </c>
      <c r="D35" s="82">
        <f>SF!F36</f>
        <v>0</v>
      </c>
      <c r="E35" s="65">
        <f t="shared" si="1"/>
        <v>0</v>
      </c>
    </row>
    <row r="36" spans="1:5" ht="12.75">
      <c r="A36" s="35">
        <v>29</v>
      </c>
      <c r="B36" s="36" t="s">
        <v>27</v>
      </c>
      <c r="C36" s="82">
        <f>ZČ!E36</f>
        <v>11373</v>
      </c>
      <c r="D36" s="82">
        <f>SF!F37</f>
        <v>0</v>
      </c>
      <c r="E36" s="65">
        <f t="shared" si="1"/>
        <v>11373</v>
      </c>
    </row>
    <row r="37" spans="1:5" ht="12.75">
      <c r="A37" s="35">
        <v>30</v>
      </c>
      <c r="B37" s="36" t="s">
        <v>29</v>
      </c>
      <c r="C37" s="82">
        <f>ZČ!E37</f>
        <v>0</v>
      </c>
      <c r="D37" s="82">
        <f>SF!F38</f>
        <v>0</v>
      </c>
      <c r="E37" s="65">
        <f t="shared" si="1"/>
        <v>0</v>
      </c>
    </row>
    <row r="38" spans="1:5" ht="12.75">
      <c r="A38" s="35">
        <v>31</v>
      </c>
      <c r="B38" s="36" t="s">
        <v>28</v>
      </c>
      <c r="C38" s="82">
        <f>ZČ!E38</f>
        <v>0</v>
      </c>
      <c r="D38" s="82">
        <f>SF!F39</f>
        <v>0</v>
      </c>
      <c r="E38" s="65">
        <f t="shared" si="1"/>
        <v>0</v>
      </c>
    </row>
    <row r="39" spans="1:5" ht="12.75">
      <c r="A39" s="35">
        <v>32</v>
      </c>
      <c r="B39" s="36" t="s">
        <v>19</v>
      </c>
      <c r="C39" s="82">
        <f>ZČ!E39</f>
        <v>7600</v>
      </c>
      <c r="D39" s="82">
        <f>SF!F40</f>
        <v>5697</v>
      </c>
      <c r="E39" s="65">
        <f t="shared" si="1"/>
        <v>13297</v>
      </c>
    </row>
    <row r="40" spans="1:5" ht="13.5" thickBot="1">
      <c r="A40" s="38">
        <v>33</v>
      </c>
      <c r="B40" s="36" t="s">
        <v>54</v>
      </c>
      <c r="C40" s="82">
        <f>ZČ!E40</f>
        <v>0</v>
      </c>
      <c r="D40" s="82">
        <f>SF!F41</f>
        <v>0</v>
      </c>
      <c r="E40" s="65">
        <f t="shared" si="1"/>
        <v>0</v>
      </c>
    </row>
    <row r="41" spans="1:5" ht="13.5" thickBot="1">
      <c r="A41" s="39">
        <v>34</v>
      </c>
      <c r="B41" s="40" t="s">
        <v>20</v>
      </c>
      <c r="C41" s="66">
        <f>SUM(C8-C20)</f>
        <v>-7782</v>
      </c>
      <c r="D41" s="66">
        <f>SUM(D8-D20)</f>
        <v>9692</v>
      </c>
      <c r="E41" s="67">
        <f>SUM(E8-E20)</f>
        <v>1910</v>
      </c>
    </row>
    <row r="42" spans="1:5" ht="13.5" thickBot="1">
      <c r="A42" s="53"/>
      <c r="B42" s="54"/>
      <c r="C42" s="52"/>
      <c r="D42" s="52"/>
      <c r="E42" s="52"/>
    </row>
    <row r="43" spans="1:5" ht="13.5" thickBot="1">
      <c r="A43" s="60">
        <v>35</v>
      </c>
      <c r="B43" s="89" t="s">
        <v>21</v>
      </c>
      <c r="C43" s="86">
        <f>ZČ!E43</f>
        <v>0</v>
      </c>
      <c r="D43" s="86">
        <f>SF!F44</f>
        <v>500</v>
      </c>
      <c r="E43" s="85">
        <f>D43+C43</f>
        <v>500</v>
      </c>
    </row>
  </sheetData>
  <sheetProtection/>
  <mergeCells count="1">
    <mergeCell ref="A1:E1"/>
  </mergeCells>
  <printOptions horizontalCentered="1"/>
  <pageMargins left="0.7874015748031497" right="0.7874015748031497" top="1.062992125984252" bottom="0.984251968503937" header="0.5118110236220472" footer="0.5118110236220472"/>
  <pageSetup firstPageNumber="73" useFirstPageNumber="1" horizontalDpi="600" verticalDpi="600" orientation="portrait" paperSize="9" r:id="rId1"/>
  <headerFooter alignWithMargins="0">
    <oddFooter>&amp;L&amp;A&amp;R&amp;P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D43" sqref="D43"/>
    </sheetView>
  </sheetViews>
  <sheetFormatPr defaultColWidth="9.00390625" defaultRowHeight="12.75"/>
  <cols>
    <col min="1" max="1" width="3.00390625" style="1" bestFit="1" customWidth="1"/>
    <col min="2" max="2" width="31.875" style="1" customWidth="1"/>
    <col min="3" max="3" width="18.875" style="1" customWidth="1"/>
    <col min="4" max="4" width="18.625" style="1" customWidth="1"/>
    <col min="5" max="5" width="13.00390625" style="1" customWidth="1"/>
    <col min="6" max="16384" width="9.125" style="1" customWidth="1"/>
  </cols>
  <sheetData>
    <row r="1" spans="1:5" s="94" customFormat="1" ht="18">
      <c r="A1" s="100" t="s">
        <v>65</v>
      </c>
      <c r="B1" s="101"/>
      <c r="C1" s="101"/>
      <c r="D1" s="101"/>
      <c r="E1" s="101"/>
    </row>
    <row r="5" spans="1:5" s="2" customFormat="1" ht="14.25" customHeight="1" thickBot="1">
      <c r="A5" s="3"/>
      <c r="B5" s="3"/>
      <c r="C5" s="3"/>
      <c r="D5" s="3"/>
      <c r="E5" s="3"/>
    </row>
    <row r="6" spans="3:5" ht="34.5" customHeight="1" thickBot="1">
      <c r="C6" s="97" t="s">
        <v>64</v>
      </c>
      <c r="D6" s="62" t="s">
        <v>63</v>
      </c>
      <c r="E6" s="63" t="s">
        <v>46</v>
      </c>
    </row>
    <row r="7" spans="1:5" ht="39.75" customHeight="1" thickBot="1">
      <c r="A7" s="4"/>
      <c r="B7" s="59" t="s">
        <v>48</v>
      </c>
      <c r="C7" s="92" t="s">
        <v>67</v>
      </c>
      <c r="D7" s="92" t="s">
        <v>66</v>
      </c>
      <c r="E7" s="92" t="s">
        <v>60</v>
      </c>
    </row>
    <row r="8" spans="1:5" ht="13.5" thickBot="1">
      <c r="A8" s="32">
        <v>1</v>
      </c>
      <c r="B8" s="47" t="s">
        <v>0</v>
      </c>
      <c r="C8" s="66">
        <f>SUM(C9:C19)</f>
        <v>20645</v>
      </c>
      <c r="D8" s="66">
        <f>SUM(D9:D19)</f>
        <v>440</v>
      </c>
      <c r="E8" s="67">
        <f>SUM(E9:E19)</f>
        <v>21085</v>
      </c>
    </row>
    <row r="9" spans="1:5" ht="12.75">
      <c r="A9" s="45">
        <v>2</v>
      </c>
      <c r="B9" s="46" t="s">
        <v>1</v>
      </c>
      <c r="C9" s="64">
        <v>930</v>
      </c>
      <c r="D9" s="64">
        <v>0</v>
      </c>
      <c r="E9" s="65">
        <f>C9+D9</f>
        <v>930</v>
      </c>
    </row>
    <row r="10" spans="1:5" ht="12.75">
      <c r="A10" s="34">
        <v>3</v>
      </c>
      <c r="B10" s="36" t="s">
        <v>2</v>
      </c>
      <c r="C10" s="64">
        <v>10800</v>
      </c>
      <c r="D10" s="64">
        <v>0</v>
      </c>
      <c r="E10" s="65">
        <f aca="true" t="shared" si="0" ref="E10:E19">C10+D10</f>
        <v>10800</v>
      </c>
    </row>
    <row r="11" spans="1:5" ht="12.75">
      <c r="A11" s="34">
        <v>4</v>
      </c>
      <c r="B11" s="36" t="s">
        <v>23</v>
      </c>
      <c r="C11" s="64">
        <v>4000</v>
      </c>
      <c r="D11" s="64">
        <v>0</v>
      </c>
      <c r="E11" s="65">
        <f t="shared" si="0"/>
        <v>4000</v>
      </c>
    </row>
    <row r="12" spans="1:5" ht="12.75">
      <c r="A12" s="34">
        <v>5</v>
      </c>
      <c r="B12" s="36" t="s">
        <v>30</v>
      </c>
      <c r="C12" s="64">
        <v>374</v>
      </c>
      <c r="D12" s="64">
        <v>0</v>
      </c>
      <c r="E12" s="65">
        <f t="shared" si="0"/>
        <v>374</v>
      </c>
    </row>
    <row r="13" spans="1:5" ht="12.75">
      <c r="A13" s="34">
        <v>6</v>
      </c>
      <c r="B13" s="36" t="s">
        <v>3</v>
      </c>
      <c r="C13" s="64">
        <v>6</v>
      </c>
      <c r="D13" s="96">
        <v>240</v>
      </c>
      <c r="E13" s="65">
        <f t="shared" si="0"/>
        <v>246</v>
      </c>
    </row>
    <row r="14" spans="1:5" ht="12.75">
      <c r="A14" s="34">
        <v>7</v>
      </c>
      <c r="B14" s="36" t="s">
        <v>4</v>
      </c>
      <c r="C14" s="64">
        <v>1505</v>
      </c>
      <c r="D14" s="64">
        <v>0</v>
      </c>
      <c r="E14" s="65">
        <f t="shared" si="0"/>
        <v>1505</v>
      </c>
    </row>
    <row r="15" spans="1:5" ht="12.75">
      <c r="A15" s="35">
        <v>8</v>
      </c>
      <c r="B15" s="36" t="s">
        <v>58</v>
      </c>
      <c r="C15" s="64">
        <v>0</v>
      </c>
      <c r="D15" s="96">
        <v>200</v>
      </c>
      <c r="E15" s="65">
        <f t="shared" si="0"/>
        <v>200</v>
      </c>
    </row>
    <row r="16" spans="1:5" ht="12.75">
      <c r="A16" s="35">
        <v>9</v>
      </c>
      <c r="B16" s="36" t="s">
        <v>24</v>
      </c>
      <c r="C16" s="64">
        <v>1000</v>
      </c>
      <c r="D16" s="64">
        <v>0</v>
      </c>
      <c r="E16" s="65">
        <f t="shared" si="0"/>
        <v>1000</v>
      </c>
    </row>
    <row r="17" spans="1:5" ht="12.75">
      <c r="A17" s="35">
        <v>10</v>
      </c>
      <c r="B17" s="36" t="s">
        <v>25</v>
      </c>
      <c r="C17" s="95">
        <v>1500</v>
      </c>
      <c r="D17" s="64">
        <v>0</v>
      </c>
      <c r="E17" s="65">
        <f t="shared" si="0"/>
        <v>1500</v>
      </c>
    </row>
    <row r="18" spans="1:5" ht="12.75">
      <c r="A18" s="34">
        <v>11</v>
      </c>
      <c r="B18" s="37" t="s">
        <v>26</v>
      </c>
      <c r="C18" s="64">
        <v>500</v>
      </c>
      <c r="D18" s="64">
        <v>0</v>
      </c>
      <c r="E18" s="65">
        <f t="shared" si="0"/>
        <v>500</v>
      </c>
    </row>
    <row r="19" spans="1:5" ht="13.5" thickBot="1">
      <c r="A19" s="41">
        <v>12</v>
      </c>
      <c r="B19" s="42" t="s">
        <v>5</v>
      </c>
      <c r="C19" s="64">
        <v>30</v>
      </c>
      <c r="D19" s="64">
        <v>0</v>
      </c>
      <c r="E19" s="65">
        <f t="shared" si="0"/>
        <v>30</v>
      </c>
    </row>
    <row r="20" spans="1:5" ht="13.5" thickBot="1">
      <c r="A20" s="32">
        <v>13</v>
      </c>
      <c r="B20" s="44" t="s">
        <v>6</v>
      </c>
      <c r="C20" s="66">
        <f>SUM(C21:C40)</f>
        <v>28864.4</v>
      </c>
      <c r="D20" s="66">
        <f>SUM(D21:D40)</f>
        <v>2.6</v>
      </c>
      <c r="E20" s="67">
        <f>SUM(E21:E40)</f>
        <v>28867</v>
      </c>
    </row>
    <row r="21" spans="1:5" ht="12.75">
      <c r="A21" s="43">
        <v>14</v>
      </c>
      <c r="B21" s="36" t="s">
        <v>7</v>
      </c>
      <c r="C21" s="64">
        <v>1113.8</v>
      </c>
      <c r="D21" s="64">
        <v>0</v>
      </c>
      <c r="E21" s="65">
        <f>C21+D21</f>
        <v>1113.8</v>
      </c>
    </row>
    <row r="22" spans="1:5" ht="12.75">
      <c r="A22" s="35">
        <v>15</v>
      </c>
      <c r="B22" s="36" t="s">
        <v>8</v>
      </c>
      <c r="C22" s="64">
        <v>700</v>
      </c>
      <c r="D22" s="64">
        <v>0</v>
      </c>
      <c r="E22" s="65">
        <f aca="true" t="shared" si="1" ref="E22:E40">C22+D22</f>
        <v>700</v>
      </c>
    </row>
    <row r="23" spans="1:5" ht="12.75">
      <c r="A23" s="35">
        <v>16</v>
      </c>
      <c r="B23" s="36" t="s">
        <v>9</v>
      </c>
      <c r="C23" s="64">
        <v>0</v>
      </c>
      <c r="D23" s="64">
        <v>0</v>
      </c>
      <c r="E23" s="65">
        <f t="shared" si="1"/>
        <v>0</v>
      </c>
    </row>
    <row r="24" spans="1:5" ht="12.75">
      <c r="A24" s="35">
        <v>17</v>
      </c>
      <c r="B24" s="36" t="s">
        <v>22</v>
      </c>
      <c r="C24" s="64">
        <v>0</v>
      </c>
      <c r="D24" s="64">
        <v>0</v>
      </c>
      <c r="E24" s="65">
        <f t="shared" si="1"/>
        <v>0</v>
      </c>
    </row>
    <row r="25" spans="1:5" ht="12.75">
      <c r="A25" s="35">
        <v>18</v>
      </c>
      <c r="B25" s="36" t="s">
        <v>10</v>
      </c>
      <c r="C25" s="64">
        <v>72.6</v>
      </c>
      <c r="D25" s="64">
        <v>0</v>
      </c>
      <c r="E25" s="65">
        <f t="shared" si="1"/>
        <v>72.6</v>
      </c>
    </row>
    <row r="26" spans="1:5" ht="12.75">
      <c r="A26" s="35">
        <v>19</v>
      </c>
      <c r="B26" s="36" t="s">
        <v>11</v>
      </c>
      <c r="C26" s="64">
        <v>200</v>
      </c>
      <c r="D26" s="64">
        <v>0</v>
      </c>
      <c r="E26" s="65">
        <f t="shared" si="1"/>
        <v>200</v>
      </c>
    </row>
    <row r="27" spans="1:5" ht="12.75">
      <c r="A27" s="35">
        <v>20</v>
      </c>
      <c r="B27" s="36" t="s">
        <v>12</v>
      </c>
      <c r="C27" s="64">
        <v>7760</v>
      </c>
      <c r="D27" s="64">
        <v>0</v>
      </c>
      <c r="E27" s="65">
        <f t="shared" si="1"/>
        <v>7760</v>
      </c>
    </row>
    <row r="28" spans="1:5" ht="12.75">
      <c r="A28" s="35">
        <v>21</v>
      </c>
      <c r="B28" s="36" t="s">
        <v>56</v>
      </c>
      <c r="C28" s="64">
        <v>45</v>
      </c>
      <c r="D28" s="96">
        <v>2.6</v>
      </c>
      <c r="E28" s="65">
        <f t="shared" si="1"/>
        <v>47.6</v>
      </c>
    </row>
    <row r="29" spans="1:5" ht="12.75">
      <c r="A29" s="35">
        <v>22</v>
      </c>
      <c r="B29" s="36" t="s">
        <v>13</v>
      </c>
      <c r="C29" s="64">
        <v>0</v>
      </c>
      <c r="D29" s="64">
        <v>0</v>
      </c>
      <c r="E29" s="65">
        <f t="shared" si="1"/>
        <v>0</v>
      </c>
    </row>
    <row r="30" spans="1:5" ht="12.75">
      <c r="A30" s="35">
        <v>23</v>
      </c>
      <c r="B30" s="36" t="s">
        <v>53</v>
      </c>
      <c r="C30" s="64">
        <v>0</v>
      </c>
      <c r="D30" s="64">
        <v>0</v>
      </c>
      <c r="E30" s="65">
        <f t="shared" si="1"/>
        <v>0</v>
      </c>
    </row>
    <row r="31" spans="1:5" ht="12.75">
      <c r="A31" s="35">
        <v>24</v>
      </c>
      <c r="B31" s="36" t="s">
        <v>14</v>
      </c>
      <c r="C31" s="64">
        <v>0</v>
      </c>
      <c r="D31" s="64">
        <v>0</v>
      </c>
      <c r="E31" s="65">
        <f t="shared" si="1"/>
        <v>0</v>
      </c>
    </row>
    <row r="32" spans="1:5" ht="12.75">
      <c r="A32" s="35">
        <v>25</v>
      </c>
      <c r="B32" s="36" t="s">
        <v>15</v>
      </c>
      <c r="C32" s="64">
        <v>0</v>
      </c>
      <c r="D32" s="64">
        <v>0</v>
      </c>
      <c r="E32" s="65">
        <f t="shared" si="1"/>
        <v>0</v>
      </c>
    </row>
    <row r="33" spans="1:5" ht="12.75">
      <c r="A33" s="35">
        <v>26</v>
      </c>
      <c r="B33" s="36" t="s">
        <v>16</v>
      </c>
      <c r="C33" s="64">
        <v>0</v>
      </c>
      <c r="D33" s="64">
        <v>0</v>
      </c>
      <c r="E33" s="65">
        <f t="shared" si="1"/>
        <v>0</v>
      </c>
    </row>
    <row r="34" spans="1:5" ht="12.75">
      <c r="A34" s="35">
        <v>27</v>
      </c>
      <c r="B34" s="36" t="s">
        <v>17</v>
      </c>
      <c r="C34" s="64">
        <v>0</v>
      </c>
      <c r="D34" s="64">
        <v>0</v>
      </c>
      <c r="E34" s="65">
        <f t="shared" si="1"/>
        <v>0</v>
      </c>
    </row>
    <row r="35" spans="1:5" ht="12.75">
      <c r="A35" s="35">
        <v>28</v>
      </c>
      <c r="B35" s="36" t="s">
        <v>18</v>
      </c>
      <c r="C35" s="64">
        <v>0</v>
      </c>
      <c r="D35" s="64">
        <v>0</v>
      </c>
      <c r="E35" s="65">
        <f t="shared" si="1"/>
        <v>0</v>
      </c>
    </row>
    <row r="36" spans="1:5" ht="12.75">
      <c r="A36" s="35">
        <v>29</v>
      </c>
      <c r="B36" s="36" t="s">
        <v>27</v>
      </c>
      <c r="C36" s="95">
        <v>11373</v>
      </c>
      <c r="D36" s="64">
        <v>0</v>
      </c>
      <c r="E36" s="65">
        <f t="shared" si="1"/>
        <v>11373</v>
      </c>
    </row>
    <row r="37" spans="1:5" ht="12.75">
      <c r="A37" s="35">
        <v>30</v>
      </c>
      <c r="B37" s="36" t="s">
        <v>29</v>
      </c>
      <c r="C37" s="64">
        <v>0</v>
      </c>
      <c r="D37" s="64">
        <v>0</v>
      </c>
      <c r="E37" s="65">
        <f t="shared" si="1"/>
        <v>0</v>
      </c>
    </row>
    <row r="38" spans="1:5" ht="12.75">
      <c r="A38" s="35">
        <v>31</v>
      </c>
      <c r="B38" s="36" t="s">
        <v>28</v>
      </c>
      <c r="C38" s="64">
        <v>0</v>
      </c>
      <c r="D38" s="64">
        <v>0</v>
      </c>
      <c r="E38" s="65">
        <f t="shared" si="1"/>
        <v>0</v>
      </c>
    </row>
    <row r="39" spans="1:5" ht="12.75">
      <c r="A39" s="35">
        <v>32</v>
      </c>
      <c r="B39" s="36" t="s">
        <v>19</v>
      </c>
      <c r="C39" s="64">
        <v>7600</v>
      </c>
      <c r="D39" s="64">
        <v>0</v>
      </c>
      <c r="E39" s="65">
        <f t="shared" si="1"/>
        <v>7600</v>
      </c>
    </row>
    <row r="40" spans="1:5" ht="13.5" thickBot="1">
      <c r="A40" s="38">
        <v>33</v>
      </c>
      <c r="B40" s="36" t="s">
        <v>54</v>
      </c>
      <c r="C40" s="64">
        <v>0</v>
      </c>
      <c r="D40" s="64">
        <v>0</v>
      </c>
      <c r="E40" s="65">
        <f t="shared" si="1"/>
        <v>0</v>
      </c>
    </row>
    <row r="41" spans="1:5" ht="13.5" thickBot="1">
      <c r="A41" s="39">
        <v>34</v>
      </c>
      <c r="B41" s="40" t="s">
        <v>20</v>
      </c>
      <c r="C41" s="66">
        <f>SUM(C8-C20)</f>
        <v>-8219.400000000001</v>
      </c>
      <c r="D41" s="66">
        <f>SUM(D8-D20)</f>
        <v>437.4</v>
      </c>
      <c r="E41" s="67">
        <f>SUM(E8-E20)</f>
        <v>-7782</v>
      </c>
    </row>
    <row r="42" spans="1:5" ht="13.5" thickBot="1">
      <c r="A42" s="53"/>
      <c r="B42" s="54"/>
      <c r="C42" s="52"/>
      <c r="D42" s="52"/>
      <c r="E42" s="52"/>
    </row>
    <row r="43" spans="1:5" ht="13.5" thickBot="1">
      <c r="A43" s="60">
        <v>35</v>
      </c>
      <c r="B43" s="88" t="s">
        <v>21</v>
      </c>
      <c r="C43" s="68">
        <v>0</v>
      </c>
      <c r="D43" s="69">
        <v>0</v>
      </c>
      <c r="E43" s="84">
        <f>C43+D43</f>
        <v>0</v>
      </c>
    </row>
  </sheetData>
  <sheetProtection/>
  <mergeCells count="1">
    <mergeCell ref="A1:E1"/>
  </mergeCells>
  <printOptions horizontalCentered="1"/>
  <pageMargins left="0.5118110236220472" right="0.3937007874015748" top="0.984251968503937" bottom="0.984251968503937" header="0.5118110236220472" footer="0.5118110236220472"/>
  <pageSetup firstPageNumber="77" useFirstPageNumber="1" horizontalDpi="600" verticalDpi="600" orientation="portrait" paperSize="9" r:id="rId1"/>
  <headerFooter alignWithMargins="0">
    <oddFooter>&amp;L&amp;A&amp;R&amp;P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pane xSplit="2" ySplit="8" topLeftCell="C15" activePane="bottomRight" state="frozen"/>
      <selection pane="topLeft" activeCell="F6" sqref="F6"/>
      <selection pane="topRight" activeCell="F6" sqref="F6"/>
      <selection pane="bottomLeft" activeCell="F6" sqref="F6"/>
      <selection pane="bottomRight" activeCell="Q16" sqref="Q16"/>
    </sheetView>
  </sheetViews>
  <sheetFormatPr defaultColWidth="9.00390625" defaultRowHeight="12.75"/>
  <cols>
    <col min="1" max="1" width="3.00390625" style="1" bestFit="1" customWidth="1"/>
    <col min="2" max="2" width="34.25390625" style="1" customWidth="1"/>
    <col min="3" max="3" width="14.25390625" style="1" customWidth="1"/>
    <col min="4" max="4" width="13.75390625" style="1" customWidth="1"/>
    <col min="5" max="5" width="13.875" style="1" customWidth="1"/>
    <col min="6" max="6" width="16.125" style="1" customWidth="1"/>
    <col min="7" max="7" width="14.625" style="1" hidden="1" customWidth="1"/>
    <col min="8" max="8" width="13.125" style="20" hidden="1" customWidth="1"/>
    <col min="9" max="9" width="17.00390625" style="25" hidden="1" customWidth="1"/>
    <col min="10" max="10" width="14.25390625" style="26" hidden="1" customWidth="1"/>
    <col min="11" max="11" width="12.75390625" style="1" hidden="1" customWidth="1"/>
    <col min="12" max="12" width="12.25390625" style="20" hidden="1" customWidth="1"/>
    <col min="13" max="13" width="13.375" style="1" hidden="1" customWidth="1"/>
    <col min="14" max="15" width="12.125" style="1" hidden="1" customWidth="1"/>
    <col min="16" max="16" width="13.00390625" style="25" hidden="1" customWidth="1"/>
    <col min="17" max="17" width="9.125" style="1" customWidth="1"/>
    <col min="18" max="16384" width="9.125" style="1" customWidth="1"/>
  </cols>
  <sheetData>
    <row r="1" spans="1:6" ht="21.75" customHeight="1">
      <c r="A1" s="100" t="s">
        <v>59</v>
      </c>
      <c r="B1" s="100"/>
      <c r="C1" s="100"/>
      <c r="D1" s="100"/>
      <c r="E1" s="100"/>
      <c r="F1" s="100"/>
    </row>
    <row r="3" s="50" customFormat="1" ht="18"/>
    <row r="4" s="50" customFormat="1" ht="18"/>
    <row r="5" spans="1:6" s="51" customFormat="1" ht="22.5" customHeight="1">
      <c r="A5" s="49"/>
      <c r="B5" s="49"/>
      <c r="C5" s="49"/>
      <c r="D5" s="49"/>
      <c r="E5" s="49"/>
      <c r="F5" s="49"/>
    </row>
    <row r="6" spans="1:16" s="2" customFormat="1" ht="22.5" customHeight="1" thickBot="1">
      <c r="A6" s="3"/>
      <c r="B6" s="3"/>
      <c r="C6" s="3"/>
      <c r="D6" s="3"/>
      <c r="E6" s="3"/>
      <c r="F6" s="3"/>
      <c r="G6" s="11"/>
      <c r="H6" s="16"/>
      <c r="I6" s="21"/>
      <c r="J6" s="27"/>
      <c r="L6" s="15"/>
      <c r="P6" s="30"/>
    </row>
    <row r="7" spans="1:16" ht="22.5" customHeight="1" thickBot="1">
      <c r="A7" s="104" t="s">
        <v>49</v>
      </c>
      <c r="B7" s="105"/>
      <c r="C7" s="57" t="s">
        <v>39</v>
      </c>
      <c r="D7" s="58" t="s">
        <v>40</v>
      </c>
      <c r="E7" s="56" t="s">
        <v>41</v>
      </c>
      <c r="F7" s="61" t="s">
        <v>43</v>
      </c>
      <c r="G7" s="103" t="s">
        <v>34</v>
      </c>
      <c r="H7" s="103"/>
      <c r="I7" s="103"/>
      <c r="J7" s="103"/>
      <c r="K7" s="102" t="s">
        <v>37</v>
      </c>
      <c r="L7" s="103"/>
      <c r="M7" s="103"/>
      <c r="N7" s="103"/>
      <c r="O7" s="102" t="s">
        <v>38</v>
      </c>
      <c r="P7" s="103"/>
    </row>
    <row r="8" spans="1:16" ht="46.5" customHeight="1" thickBot="1">
      <c r="A8" s="106"/>
      <c r="B8" s="107"/>
      <c r="C8" s="92" t="s">
        <v>60</v>
      </c>
      <c r="D8" s="92" t="s">
        <v>61</v>
      </c>
      <c r="E8" s="92" t="s">
        <v>60</v>
      </c>
      <c r="F8" s="93" t="s">
        <v>62</v>
      </c>
      <c r="G8" s="48" t="s">
        <v>50</v>
      </c>
      <c r="H8" s="33" t="s">
        <v>44</v>
      </c>
      <c r="I8" s="22" t="s">
        <v>32</v>
      </c>
      <c r="J8" s="28" t="s">
        <v>33</v>
      </c>
      <c r="K8" s="12" t="s">
        <v>51</v>
      </c>
      <c r="L8" s="17" t="s">
        <v>31</v>
      </c>
      <c r="M8" s="13" t="s">
        <v>35</v>
      </c>
      <c r="N8" s="14" t="s">
        <v>36</v>
      </c>
      <c r="O8" s="12" t="s">
        <v>52</v>
      </c>
      <c r="P8" s="31" t="s">
        <v>42</v>
      </c>
    </row>
    <row r="9" spans="1:16" ht="16.5" customHeight="1" thickBot="1">
      <c r="A9" s="32">
        <v>1</v>
      </c>
      <c r="B9" s="47" t="s">
        <v>0</v>
      </c>
      <c r="C9" s="66">
        <f>SUM(C10:C20)</f>
        <v>4602</v>
      </c>
      <c r="D9" s="66">
        <f>SUM(D10:D20)</f>
        <v>3384</v>
      </c>
      <c r="E9" s="66">
        <f>SUM(E10:E20)</f>
        <v>24487</v>
      </c>
      <c r="F9" s="67">
        <f>SUM(F10:F20)</f>
        <v>32473</v>
      </c>
      <c r="G9" s="67">
        <f aca="true" t="shared" si="0" ref="G9:P9">SUM(G10:G20)</f>
        <v>23356</v>
      </c>
      <c r="H9" s="67">
        <f t="shared" si="0"/>
        <v>2028</v>
      </c>
      <c r="I9" s="67">
        <f t="shared" si="0"/>
        <v>2083</v>
      </c>
      <c r="J9" s="67">
        <f t="shared" si="0"/>
        <v>19245</v>
      </c>
      <c r="K9" s="67">
        <f t="shared" si="0"/>
        <v>7816</v>
      </c>
      <c r="L9" s="67">
        <f t="shared" si="0"/>
        <v>2574</v>
      </c>
      <c r="M9" s="67">
        <f t="shared" si="0"/>
        <v>4240</v>
      </c>
      <c r="N9" s="67">
        <f t="shared" si="0"/>
        <v>1002</v>
      </c>
      <c r="O9" s="67">
        <f t="shared" si="0"/>
        <v>1301</v>
      </c>
      <c r="P9" s="67">
        <f t="shared" si="0"/>
        <v>1301</v>
      </c>
    </row>
    <row r="10" spans="1:16" ht="14.25" customHeight="1">
      <c r="A10" s="45">
        <v>2</v>
      </c>
      <c r="B10" s="46" t="s">
        <v>1</v>
      </c>
      <c r="C10" s="64">
        <f>H10+L10</f>
        <v>4400</v>
      </c>
      <c r="D10" s="64">
        <f aca="true" t="shared" si="1" ref="D10:D20">I10+P10</f>
        <v>0</v>
      </c>
      <c r="E10" s="64">
        <f aca="true" t="shared" si="2" ref="E10:E20">J10+M10+N10</f>
        <v>157</v>
      </c>
      <c r="F10" s="65">
        <f aca="true" t="shared" si="3" ref="F10:F20">C10+D10+E10</f>
        <v>4557</v>
      </c>
      <c r="G10" s="65">
        <f aca="true" t="shared" si="4" ref="G10:G20">H10+I10+J10</f>
        <v>2020</v>
      </c>
      <c r="H10" s="78">
        <v>1900</v>
      </c>
      <c r="I10" s="76"/>
      <c r="J10" s="72">
        <v>120</v>
      </c>
      <c r="K10" s="65">
        <f aca="true" t="shared" si="5" ref="K10:K20">L10+M10+N10</f>
        <v>2537</v>
      </c>
      <c r="L10" s="73">
        <v>2500</v>
      </c>
      <c r="M10" s="72">
        <v>37</v>
      </c>
      <c r="N10" s="72"/>
      <c r="O10" s="65">
        <f>P10</f>
        <v>0</v>
      </c>
      <c r="P10" s="71"/>
    </row>
    <row r="11" spans="1:16" ht="14.25" customHeight="1">
      <c r="A11" s="34">
        <v>3</v>
      </c>
      <c r="B11" s="36" t="s">
        <v>2</v>
      </c>
      <c r="C11" s="64">
        <f aca="true" t="shared" si="6" ref="C11:C20">H11+L11</f>
        <v>135</v>
      </c>
      <c r="D11" s="64">
        <f t="shared" si="1"/>
        <v>3380</v>
      </c>
      <c r="E11" s="64">
        <f t="shared" si="2"/>
        <v>23800</v>
      </c>
      <c r="F11" s="65">
        <f t="shared" si="3"/>
        <v>27315</v>
      </c>
      <c r="G11" s="65">
        <f t="shared" si="4"/>
        <v>20745</v>
      </c>
      <c r="H11" s="74">
        <v>65</v>
      </c>
      <c r="I11" s="79">
        <v>2080</v>
      </c>
      <c r="J11" s="72">
        <v>18600</v>
      </c>
      <c r="K11" s="65">
        <f t="shared" si="5"/>
        <v>5270</v>
      </c>
      <c r="L11" s="73">
        <v>70</v>
      </c>
      <c r="M11" s="72">
        <v>4200</v>
      </c>
      <c r="N11" s="72">
        <v>1000</v>
      </c>
      <c r="O11" s="65">
        <f aca="true" t="shared" si="7" ref="O11:O20">P11</f>
        <v>1300</v>
      </c>
      <c r="P11" s="71">
        <v>1300</v>
      </c>
    </row>
    <row r="12" spans="1:16" ht="14.25" customHeight="1">
      <c r="A12" s="34">
        <v>4</v>
      </c>
      <c r="B12" s="36" t="s">
        <v>23</v>
      </c>
      <c r="C12" s="64">
        <f t="shared" si="6"/>
        <v>0</v>
      </c>
      <c r="D12" s="64">
        <f t="shared" si="1"/>
        <v>0</v>
      </c>
      <c r="E12" s="64">
        <f t="shared" si="2"/>
        <v>0</v>
      </c>
      <c r="F12" s="65">
        <f t="shared" si="3"/>
        <v>0</v>
      </c>
      <c r="G12" s="65">
        <f t="shared" si="4"/>
        <v>0</v>
      </c>
      <c r="H12" s="74"/>
      <c r="I12" s="79"/>
      <c r="J12" s="72"/>
      <c r="K12" s="65">
        <f t="shared" si="5"/>
        <v>0</v>
      </c>
      <c r="L12" s="73"/>
      <c r="M12" s="72"/>
      <c r="N12" s="72"/>
      <c r="O12" s="65">
        <f t="shared" si="7"/>
        <v>0</v>
      </c>
      <c r="P12" s="71"/>
    </row>
    <row r="13" spans="1:16" ht="12.75">
      <c r="A13" s="34">
        <v>5</v>
      </c>
      <c r="B13" s="36" t="s">
        <v>30</v>
      </c>
      <c r="C13" s="64">
        <f t="shared" si="6"/>
        <v>0</v>
      </c>
      <c r="D13" s="64">
        <f t="shared" si="1"/>
        <v>0</v>
      </c>
      <c r="E13" s="64">
        <f t="shared" si="2"/>
        <v>0</v>
      </c>
      <c r="F13" s="65">
        <f t="shared" si="3"/>
        <v>0</v>
      </c>
      <c r="G13" s="65">
        <f t="shared" si="4"/>
        <v>0</v>
      </c>
      <c r="H13" s="74"/>
      <c r="I13" s="79"/>
      <c r="J13" s="72"/>
      <c r="K13" s="65">
        <f t="shared" si="5"/>
        <v>0</v>
      </c>
      <c r="L13" s="73"/>
      <c r="M13" s="72"/>
      <c r="N13" s="72"/>
      <c r="O13" s="65">
        <f t="shared" si="7"/>
        <v>0</v>
      </c>
      <c r="P13" s="71"/>
    </row>
    <row r="14" spans="1:16" ht="12.75">
      <c r="A14" s="34">
        <v>6</v>
      </c>
      <c r="B14" s="36" t="s">
        <v>3</v>
      </c>
      <c r="C14" s="64">
        <f t="shared" si="6"/>
        <v>11</v>
      </c>
      <c r="D14" s="64">
        <f t="shared" si="1"/>
        <v>4</v>
      </c>
      <c r="E14" s="64">
        <f t="shared" si="2"/>
        <v>8</v>
      </c>
      <c r="F14" s="65">
        <f t="shared" si="3"/>
        <v>23</v>
      </c>
      <c r="G14" s="65">
        <f t="shared" si="4"/>
        <v>16</v>
      </c>
      <c r="H14" s="74">
        <v>8</v>
      </c>
      <c r="I14" s="79">
        <v>3</v>
      </c>
      <c r="J14" s="72">
        <v>5</v>
      </c>
      <c r="K14" s="65">
        <f t="shared" si="5"/>
        <v>6</v>
      </c>
      <c r="L14" s="73">
        <v>3</v>
      </c>
      <c r="M14" s="72">
        <v>2</v>
      </c>
      <c r="N14" s="72">
        <v>1</v>
      </c>
      <c r="O14" s="65">
        <f t="shared" si="7"/>
        <v>1</v>
      </c>
      <c r="P14" s="71">
        <v>1</v>
      </c>
    </row>
    <row r="15" spans="1:16" ht="12.75">
      <c r="A15" s="34">
        <v>7</v>
      </c>
      <c r="B15" s="36" t="s">
        <v>4</v>
      </c>
      <c r="C15" s="64">
        <f t="shared" si="6"/>
        <v>51</v>
      </c>
      <c r="D15" s="64">
        <f t="shared" si="1"/>
        <v>0</v>
      </c>
      <c r="E15" s="64">
        <f t="shared" si="2"/>
        <v>502</v>
      </c>
      <c r="F15" s="65">
        <f t="shared" si="3"/>
        <v>553</v>
      </c>
      <c r="G15" s="65">
        <f t="shared" si="4"/>
        <v>550</v>
      </c>
      <c r="H15" s="74">
        <v>50</v>
      </c>
      <c r="I15" s="79"/>
      <c r="J15" s="72">
        <v>500</v>
      </c>
      <c r="K15" s="65">
        <f t="shared" si="5"/>
        <v>3</v>
      </c>
      <c r="L15" s="73">
        <v>1</v>
      </c>
      <c r="M15" s="72">
        <v>1</v>
      </c>
      <c r="N15" s="72">
        <v>1</v>
      </c>
      <c r="O15" s="65">
        <f t="shared" si="7"/>
        <v>0</v>
      </c>
      <c r="P15" s="71"/>
    </row>
    <row r="16" spans="1:16" ht="12.75">
      <c r="A16" s="35">
        <v>8</v>
      </c>
      <c r="B16" s="36" t="s">
        <v>58</v>
      </c>
      <c r="C16" s="64">
        <f t="shared" si="6"/>
        <v>0</v>
      </c>
      <c r="D16" s="64">
        <f t="shared" si="1"/>
        <v>0</v>
      </c>
      <c r="E16" s="64">
        <f t="shared" si="2"/>
        <v>0</v>
      </c>
      <c r="F16" s="65">
        <f t="shared" si="3"/>
        <v>0</v>
      </c>
      <c r="G16" s="65">
        <f t="shared" si="4"/>
        <v>0</v>
      </c>
      <c r="H16" s="74"/>
      <c r="I16" s="79"/>
      <c r="J16" s="72"/>
      <c r="K16" s="65">
        <f t="shared" si="5"/>
        <v>0</v>
      </c>
      <c r="L16" s="73"/>
      <c r="M16" s="72"/>
      <c r="N16" s="72"/>
      <c r="O16" s="65">
        <f t="shared" si="7"/>
        <v>0</v>
      </c>
      <c r="P16" s="71"/>
    </row>
    <row r="17" spans="1:16" ht="12.75">
      <c r="A17" s="35">
        <v>9</v>
      </c>
      <c r="B17" s="36" t="s">
        <v>24</v>
      </c>
      <c r="C17" s="64">
        <f t="shared" si="6"/>
        <v>0</v>
      </c>
      <c r="D17" s="64">
        <f t="shared" si="1"/>
        <v>0</v>
      </c>
      <c r="E17" s="64">
        <f t="shared" si="2"/>
        <v>0</v>
      </c>
      <c r="F17" s="65">
        <f t="shared" si="3"/>
        <v>0</v>
      </c>
      <c r="G17" s="65">
        <f t="shared" si="4"/>
        <v>0</v>
      </c>
      <c r="H17" s="74"/>
      <c r="I17" s="79"/>
      <c r="J17" s="72"/>
      <c r="K17" s="65">
        <f t="shared" si="5"/>
        <v>0</v>
      </c>
      <c r="L17" s="73"/>
      <c r="M17" s="72"/>
      <c r="N17" s="72"/>
      <c r="O17" s="65">
        <f t="shared" si="7"/>
        <v>0</v>
      </c>
      <c r="P17" s="71"/>
    </row>
    <row r="18" spans="1:16" ht="12.75">
      <c r="A18" s="35">
        <v>10</v>
      </c>
      <c r="B18" s="36" t="s">
        <v>25</v>
      </c>
      <c r="C18" s="64">
        <f t="shared" si="6"/>
        <v>0</v>
      </c>
      <c r="D18" s="64">
        <f t="shared" si="1"/>
        <v>0</v>
      </c>
      <c r="E18" s="64">
        <f t="shared" si="2"/>
        <v>0</v>
      </c>
      <c r="F18" s="65">
        <f t="shared" si="3"/>
        <v>0</v>
      </c>
      <c r="G18" s="65">
        <f t="shared" si="4"/>
        <v>0</v>
      </c>
      <c r="H18" s="74"/>
      <c r="I18" s="79"/>
      <c r="J18" s="72"/>
      <c r="K18" s="65">
        <f t="shared" si="5"/>
        <v>0</v>
      </c>
      <c r="L18" s="73"/>
      <c r="M18" s="72"/>
      <c r="N18" s="72"/>
      <c r="O18" s="65">
        <f t="shared" si="7"/>
        <v>0</v>
      </c>
      <c r="P18" s="71"/>
    </row>
    <row r="19" spans="1:16" ht="12.75">
      <c r="A19" s="34">
        <v>11</v>
      </c>
      <c r="B19" s="36" t="s">
        <v>26</v>
      </c>
      <c r="C19" s="64">
        <f t="shared" si="6"/>
        <v>0</v>
      </c>
      <c r="D19" s="64">
        <f t="shared" si="1"/>
        <v>0</v>
      </c>
      <c r="E19" s="64">
        <f t="shared" si="2"/>
        <v>0</v>
      </c>
      <c r="F19" s="65">
        <f t="shared" si="3"/>
        <v>0</v>
      </c>
      <c r="G19" s="65">
        <f t="shared" si="4"/>
        <v>0</v>
      </c>
      <c r="H19" s="74"/>
      <c r="I19" s="79"/>
      <c r="J19" s="72"/>
      <c r="K19" s="65">
        <f t="shared" si="5"/>
        <v>0</v>
      </c>
      <c r="L19" s="73"/>
      <c r="M19" s="72"/>
      <c r="N19" s="72"/>
      <c r="O19" s="65">
        <f t="shared" si="7"/>
        <v>0</v>
      </c>
      <c r="P19" s="71"/>
    </row>
    <row r="20" spans="1:16" ht="13.5" thickBot="1">
      <c r="A20" s="41">
        <v>12</v>
      </c>
      <c r="B20" s="42" t="s">
        <v>5</v>
      </c>
      <c r="C20" s="64">
        <f t="shared" si="6"/>
        <v>5</v>
      </c>
      <c r="D20" s="64">
        <f t="shared" si="1"/>
        <v>0</v>
      </c>
      <c r="E20" s="64">
        <f t="shared" si="2"/>
        <v>20</v>
      </c>
      <c r="F20" s="65">
        <f t="shared" si="3"/>
        <v>25</v>
      </c>
      <c r="G20" s="65">
        <f t="shared" si="4"/>
        <v>25</v>
      </c>
      <c r="H20" s="75">
        <v>5</v>
      </c>
      <c r="I20" s="80"/>
      <c r="J20" s="72">
        <v>20</v>
      </c>
      <c r="K20" s="65">
        <f t="shared" si="5"/>
        <v>0</v>
      </c>
      <c r="L20" s="73"/>
      <c r="M20" s="72"/>
      <c r="N20" s="72"/>
      <c r="O20" s="65">
        <f t="shared" si="7"/>
        <v>0</v>
      </c>
      <c r="P20" s="71"/>
    </row>
    <row r="21" spans="1:16" ht="13.5" thickBot="1">
      <c r="A21" s="32">
        <v>13</v>
      </c>
      <c r="B21" s="44" t="s">
        <v>6</v>
      </c>
      <c r="C21" s="66">
        <f>SUM(C22:C41)</f>
        <v>4317</v>
      </c>
      <c r="D21" s="66">
        <f>SUM(D22:D41)</f>
        <v>2752</v>
      </c>
      <c r="E21" s="66">
        <f>SUM(E22:E41)</f>
        <v>15712</v>
      </c>
      <c r="F21" s="67">
        <f>SUM(F22:F41)</f>
        <v>22781</v>
      </c>
      <c r="G21" s="67">
        <f aca="true" t="shared" si="8" ref="G21:P21">SUM(G22:G41)</f>
        <v>13054</v>
      </c>
      <c r="H21" s="67">
        <f t="shared" si="8"/>
        <v>1860</v>
      </c>
      <c r="I21" s="77">
        <f t="shared" si="8"/>
        <v>488</v>
      </c>
      <c r="J21" s="67">
        <f t="shared" si="8"/>
        <v>10706</v>
      </c>
      <c r="K21" s="67">
        <f t="shared" si="8"/>
        <v>7463</v>
      </c>
      <c r="L21" s="67">
        <f t="shared" si="8"/>
        <v>2457</v>
      </c>
      <c r="M21" s="67">
        <f t="shared" si="8"/>
        <v>3371</v>
      </c>
      <c r="N21" s="67">
        <f t="shared" si="8"/>
        <v>1635</v>
      </c>
      <c r="O21" s="67">
        <f t="shared" si="8"/>
        <v>2264</v>
      </c>
      <c r="P21" s="67">
        <f t="shared" si="8"/>
        <v>2264</v>
      </c>
    </row>
    <row r="22" spans="1:16" ht="12.75">
      <c r="A22" s="43">
        <v>14</v>
      </c>
      <c r="B22" s="36" t="s">
        <v>7</v>
      </c>
      <c r="C22" s="64">
        <f aca="true" t="shared" si="9" ref="C22:C41">H22+L22</f>
        <v>11</v>
      </c>
      <c r="D22" s="64">
        <f aca="true" t="shared" si="10" ref="D22:D41">I22+P22</f>
        <v>100</v>
      </c>
      <c r="E22" s="64">
        <f aca="true" t="shared" si="11" ref="E22:E41">J22+M22+N22</f>
        <v>95</v>
      </c>
      <c r="F22" s="65">
        <f aca="true" t="shared" si="12" ref="F22:F41">C22+D22+E22</f>
        <v>206</v>
      </c>
      <c r="G22" s="65">
        <f aca="true" t="shared" si="13" ref="G22:G41">H22+I22+J22</f>
        <v>10</v>
      </c>
      <c r="H22" s="73"/>
      <c r="I22" s="79"/>
      <c r="J22" s="72">
        <v>10</v>
      </c>
      <c r="K22" s="65">
        <f aca="true" t="shared" si="14" ref="K22:K41">L22+M22+N22</f>
        <v>96</v>
      </c>
      <c r="L22" s="73">
        <v>11</v>
      </c>
      <c r="M22" s="72">
        <v>45</v>
      </c>
      <c r="N22" s="72">
        <v>40</v>
      </c>
      <c r="O22" s="65">
        <f>P22</f>
        <v>100</v>
      </c>
      <c r="P22" s="71">
        <v>100</v>
      </c>
    </row>
    <row r="23" spans="1:16" ht="12.75">
      <c r="A23" s="35">
        <v>15</v>
      </c>
      <c r="B23" s="36" t="s">
        <v>8</v>
      </c>
      <c r="C23" s="64">
        <f t="shared" si="9"/>
        <v>1795</v>
      </c>
      <c r="D23" s="64">
        <f t="shared" si="10"/>
        <v>790</v>
      </c>
      <c r="E23" s="64">
        <f t="shared" si="11"/>
        <v>4980</v>
      </c>
      <c r="F23" s="65">
        <f t="shared" si="12"/>
        <v>7565</v>
      </c>
      <c r="G23" s="65">
        <f t="shared" si="13"/>
        <v>4195</v>
      </c>
      <c r="H23" s="73">
        <v>745</v>
      </c>
      <c r="I23" s="79">
        <v>110</v>
      </c>
      <c r="J23" s="72">
        <v>3340</v>
      </c>
      <c r="K23" s="65">
        <f t="shared" si="14"/>
        <v>2690</v>
      </c>
      <c r="L23" s="73">
        <v>1050</v>
      </c>
      <c r="M23" s="72">
        <v>1370</v>
      </c>
      <c r="N23" s="72">
        <v>270</v>
      </c>
      <c r="O23" s="65">
        <f aca="true" t="shared" si="15" ref="O23:O41">P23</f>
        <v>680</v>
      </c>
      <c r="P23" s="71">
        <v>680</v>
      </c>
    </row>
    <row r="24" spans="1:16" ht="12.75">
      <c r="A24" s="35">
        <v>16</v>
      </c>
      <c r="B24" s="36" t="s">
        <v>9</v>
      </c>
      <c r="C24" s="64">
        <f t="shared" si="9"/>
        <v>0</v>
      </c>
      <c r="D24" s="64">
        <f t="shared" si="10"/>
        <v>0</v>
      </c>
      <c r="E24" s="64">
        <f t="shared" si="11"/>
        <v>0</v>
      </c>
      <c r="F24" s="65">
        <f t="shared" si="12"/>
        <v>0</v>
      </c>
      <c r="G24" s="65">
        <f t="shared" si="13"/>
        <v>0</v>
      </c>
      <c r="H24" s="73"/>
      <c r="I24" s="79"/>
      <c r="J24" s="72"/>
      <c r="K24" s="65">
        <f t="shared" si="14"/>
        <v>0</v>
      </c>
      <c r="L24" s="73"/>
      <c r="M24" s="72"/>
      <c r="N24" s="72"/>
      <c r="O24" s="65">
        <f t="shared" si="15"/>
        <v>0</v>
      </c>
      <c r="P24" s="71"/>
    </row>
    <row r="25" spans="1:16" ht="12.75">
      <c r="A25" s="35">
        <v>17</v>
      </c>
      <c r="B25" s="36" t="s">
        <v>22</v>
      </c>
      <c r="C25" s="64">
        <f t="shared" si="9"/>
        <v>14</v>
      </c>
      <c r="D25" s="64">
        <f t="shared" si="10"/>
        <v>86</v>
      </c>
      <c r="E25" s="64">
        <f t="shared" si="11"/>
        <v>350</v>
      </c>
      <c r="F25" s="65">
        <f t="shared" si="12"/>
        <v>450</v>
      </c>
      <c r="G25" s="65">
        <f t="shared" si="13"/>
        <v>208</v>
      </c>
      <c r="H25" s="73"/>
      <c r="I25" s="79">
        <v>5</v>
      </c>
      <c r="J25" s="72">
        <v>203</v>
      </c>
      <c r="K25" s="65">
        <f t="shared" si="14"/>
        <v>161</v>
      </c>
      <c r="L25" s="73">
        <v>14</v>
      </c>
      <c r="M25" s="72">
        <v>99</v>
      </c>
      <c r="N25" s="72">
        <v>48</v>
      </c>
      <c r="O25" s="65">
        <f t="shared" si="15"/>
        <v>81</v>
      </c>
      <c r="P25" s="71">
        <v>81</v>
      </c>
    </row>
    <row r="26" spans="1:16" ht="12.75">
      <c r="A26" s="35">
        <v>18</v>
      </c>
      <c r="B26" s="36" t="s">
        <v>10</v>
      </c>
      <c r="C26" s="64">
        <f t="shared" si="9"/>
        <v>20</v>
      </c>
      <c r="D26" s="64">
        <f t="shared" si="10"/>
        <v>30</v>
      </c>
      <c r="E26" s="64">
        <f t="shared" si="11"/>
        <v>92</v>
      </c>
      <c r="F26" s="65">
        <f t="shared" si="12"/>
        <v>142</v>
      </c>
      <c r="G26" s="65">
        <f t="shared" si="13"/>
        <v>50</v>
      </c>
      <c r="H26" s="73"/>
      <c r="I26" s="79">
        <v>0</v>
      </c>
      <c r="J26" s="72">
        <v>50</v>
      </c>
      <c r="K26" s="65">
        <f t="shared" si="14"/>
        <v>62</v>
      </c>
      <c r="L26" s="73">
        <v>20</v>
      </c>
      <c r="M26" s="72">
        <v>27</v>
      </c>
      <c r="N26" s="72">
        <v>15</v>
      </c>
      <c r="O26" s="65">
        <f t="shared" si="15"/>
        <v>30</v>
      </c>
      <c r="P26" s="71">
        <v>30</v>
      </c>
    </row>
    <row r="27" spans="1:16" ht="12.75">
      <c r="A27" s="35">
        <v>19</v>
      </c>
      <c r="B27" s="36" t="s">
        <v>11</v>
      </c>
      <c r="C27" s="64">
        <f t="shared" si="9"/>
        <v>80</v>
      </c>
      <c r="D27" s="64">
        <f t="shared" si="10"/>
        <v>10</v>
      </c>
      <c r="E27" s="64">
        <f t="shared" si="11"/>
        <v>10</v>
      </c>
      <c r="F27" s="65">
        <f t="shared" si="12"/>
        <v>100</v>
      </c>
      <c r="G27" s="65">
        <f t="shared" si="13"/>
        <v>40</v>
      </c>
      <c r="H27" s="73">
        <v>30</v>
      </c>
      <c r="I27" s="79"/>
      <c r="J27" s="72">
        <v>10</v>
      </c>
      <c r="K27" s="65">
        <f t="shared" si="14"/>
        <v>50</v>
      </c>
      <c r="L27" s="73">
        <v>50</v>
      </c>
      <c r="M27" s="72"/>
      <c r="N27" s="72"/>
      <c r="O27" s="65">
        <f t="shared" si="15"/>
        <v>10</v>
      </c>
      <c r="P27" s="71">
        <v>10</v>
      </c>
    </row>
    <row r="28" spans="1:16" ht="12.75">
      <c r="A28" s="35">
        <v>20</v>
      </c>
      <c r="B28" s="36" t="s">
        <v>12</v>
      </c>
      <c r="C28" s="64">
        <f t="shared" si="9"/>
        <v>488</v>
      </c>
      <c r="D28" s="64">
        <f t="shared" si="10"/>
        <v>142</v>
      </c>
      <c r="E28" s="64">
        <f t="shared" si="11"/>
        <v>1255</v>
      </c>
      <c r="F28" s="65">
        <f t="shared" si="12"/>
        <v>1885</v>
      </c>
      <c r="G28" s="65">
        <f t="shared" si="13"/>
        <v>1306</v>
      </c>
      <c r="H28" s="73">
        <v>53</v>
      </c>
      <c r="I28" s="79"/>
      <c r="J28" s="72">
        <v>1253</v>
      </c>
      <c r="K28" s="65">
        <f t="shared" si="14"/>
        <v>437</v>
      </c>
      <c r="L28" s="73">
        <v>435</v>
      </c>
      <c r="M28" s="72">
        <v>1</v>
      </c>
      <c r="N28" s="72">
        <v>1</v>
      </c>
      <c r="O28" s="65">
        <f t="shared" si="15"/>
        <v>142</v>
      </c>
      <c r="P28" s="71">
        <v>142</v>
      </c>
    </row>
    <row r="29" spans="1:16" ht="12.75">
      <c r="A29" s="35">
        <v>21</v>
      </c>
      <c r="B29" s="36" t="s">
        <v>55</v>
      </c>
      <c r="C29" s="64">
        <f t="shared" si="9"/>
        <v>1463</v>
      </c>
      <c r="D29" s="64">
        <f t="shared" si="10"/>
        <v>181</v>
      </c>
      <c r="E29" s="64">
        <f t="shared" si="11"/>
        <v>895</v>
      </c>
      <c r="F29" s="65">
        <f t="shared" si="12"/>
        <v>2539</v>
      </c>
      <c r="G29" s="65">
        <f t="shared" si="13"/>
        <v>1389</v>
      </c>
      <c r="H29" s="73">
        <v>857</v>
      </c>
      <c r="I29" s="79">
        <v>2</v>
      </c>
      <c r="J29" s="72">
        <v>530</v>
      </c>
      <c r="K29" s="65">
        <f t="shared" si="14"/>
        <v>971</v>
      </c>
      <c r="L29" s="73">
        <v>606</v>
      </c>
      <c r="M29" s="72">
        <v>260</v>
      </c>
      <c r="N29" s="72">
        <v>105</v>
      </c>
      <c r="O29" s="65">
        <f t="shared" si="15"/>
        <v>179</v>
      </c>
      <c r="P29" s="71">
        <v>179</v>
      </c>
    </row>
    <row r="30" spans="1:16" ht="12.75">
      <c r="A30" s="35">
        <v>22</v>
      </c>
      <c r="B30" s="36" t="s">
        <v>13</v>
      </c>
      <c r="C30" s="64">
        <f t="shared" si="9"/>
        <v>374</v>
      </c>
      <c r="D30" s="64">
        <f t="shared" si="10"/>
        <v>507</v>
      </c>
      <c r="E30" s="64">
        <f t="shared" si="11"/>
        <v>2656</v>
      </c>
      <c r="F30" s="65">
        <f t="shared" si="12"/>
        <v>3537</v>
      </c>
      <c r="G30" s="65">
        <f t="shared" si="13"/>
        <v>2044</v>
      </c>
      <c r="H30" s="73">
        <v>170</v>
      </c>
      <c r="I30" s="79">
        <v>124</v>
      </c>
      <c r="J30" s="72">
        <v>1750</v>
      </c>
      <c r="K30" s="65">
        <f t="shared" si="14"/>
        <v>1110</v>
      </c>
      <c r="L30" s="73">
        <v>204</v>
      </c>
      <c r="M30" s="72">
        <v>600</v>
      </c>
      <c r="N30" s="72">
        <v>306</v>
      </c>
      <c r="O30" s="65">
        <f t="shared" si="15"/>
        <v>383</v>
      </c>
      <c r="P30" s="71">
        <v>383</v>
      </c>
    </row>
    <row r="31" spans="1:16" ht="12.75">
      <c r="A31" s="35">
        <v>23</v>
      </c>
      <c r="B31" s="36" t="s">
        <v>53</v>
      </c>
      <c r="C31" s="64">
        <f t="shared" si="9"/>
        <v>50</v>
      </c>
      <c r="D31" s="64">
        <f t="shared" si="10"/>
        <v>10</v>
      </c>
      <c r="E31" s="64">
        <f t="shared" si="11"/>
        <v>0</v>
      </c>
      <c r="F31" s="65">
        <f t="shared" si="12"/>
        <v>60</v>
      </c>
      <c r="G31" s="65">
        <f t="shared" si="13"/>
        <v>0</v>
      </c>
      <c r="H31" s="73"/>
      <c r="I31" s="79"/>
      <c r="J31" s="72"/>
      <c r="K31" s="65">
        <f t="shared" si="14"/>
        <v>50</v>
      </c>
      <c r="L31" s="73">
        <v>50</v>
      </c>
      <c r="M31" s="72"/>
      <c r="N31" s="72"/>
      <c r="O31" s="65">
        <f t="shared" si="15"/>
        <v>10</v>
      </c>
      <c r="P31" s="71">
        <v>10</v>
      </c>
    </row>
    <row r="32" spans="1:16" ht="12.75">
      <c r="A32" s="35">
        <v>24</v>
      </c>
      <c r="B32" s="36" t="s">
        <v>14</v>
      </c>
      <c r="C32" s="64">
        <f t="shared" si="9"/>
        <v>0</v>
      </c>
      <c r="D32" s="64">
        <f t="shared" si="10"/>
        <v>125</v>
      </c>
      <c r="E32" s="64">
        <f t="shared" si="11"/>
        <v>270</v>
      </c>
      <c r="F32" s="65">
        <f t="shared" si="12"/>
        <v>395</v>
      </c>
      <c r="G32" s="65">
        <f t="shared" si="13"/>
        <v>210</v>
      </c>
      <c r="H32" s="73"/>
      <c r="I32" s="79">
        <v>40</v>
      </c>
      <c r="J32" s="72">
        <v>170</v>
      </c>
      <c r="K32" s="65">
        <f t="shared" si="14"/>
        <v>100</v>
      </c>
      <c r="L32" s="73"/>
      <c r="M32" s="72">
        <v>52</v>
      </c>
      <c r="N32" s="72">
        <v>48</v>
      </c>
      <c r="O32" s="65">
        <f t="shared" si="15"/>
        <v>85</v>
      </c>
      <c r="P32" s="71">
        <v>85</v>
      </c>
    </row>
    <row r="33" spans="1:16" ht="12.75">
      <c r="A33" s="35">
        <v>25</v>
      </c>
      <c r="B33" s="36" t="s">
        <v>15</v>
      </c>
      <c r="C33" s="64">
        <f t="shared" si="9"/>
        <v>17</v>
      </c>
      <c r="D33" s="64">
        <f t="shared" si="10"/>
        <v>20</v>
      </c>
      <c r="E33" s="64">
        <f t="shared" si="11"/>
        <v>20</v>
      </c>
      <c r="F33" s="65">
        <f t="shared" si="12"/>
        <v>57</v>
      </c>
      <c r="G33" s="65">
        <f t="shared" si="13"/>
        <v>15</v>
      </c>
      <c r="H33" s="73">
        <v>5</v>
      </c>
      <c r="I33" s="79">
        <v>0</v>
      </c>
      <c r="J33" s="72">
        <v>10</v>
      </c>
      <c r="K33" s="65">
        <f t="shared" si="14"/>
        <v>22</v>
      </c>
      <c r="L33" s="73">
        <v>12</v>
      </c>
      <c r="M33" s="72">
        <v>5</v>
      </c>
      <c r="N33" s="72">
        <v>5</v>
      </c>
      <c r="O33" s="65">
        <f t="shared" si="15"/>
        <v>20</v>
      </c>
      <c r="P33" s="71">
        <v>20</v>
      </c>
    </row>
    <row r="34" spans="1:16" ht="12.75">
      <c r="A34" s="35">
        <v>26</v>
      </c>
      <c r="B34" s="36" t="s">
        <v>16</v>
      </c>
      <c r="C34" s="64">
        <f t="shared" si="9"/>
        <v>5</v>
      </c>
      <c r="D34" s="64">
        <f t="shared" si="10"/>
        <v>5</v>
      </c>
      <c r="E34" s="64">
        <f t="shared" si="11"/>
        <v>5</v>
      </c>
      <c r="F34" s="65">
        <f t="shared" si="12"/>
        <v>15</v>
      </c>
      <c r="G34" s="65">
        <f t="shared" si="13"/>
        <v>5</v>
      </c>
      <c r="H34" s="73"/>
      <c r="I34" s="79"/>
      <c r="J34" s="72">
        <v>5</v>
      </c>
      <c r="K34" s="65">
        <f t="shared" si="14"/>
        <v>5</v>
      </c>
      <c r="L34" s="73">
        <v>5</v>
      </c>
      <c r="M34" s="72"/>
      <c r="N34" s="72"/>
      <c r="O34" s="65">
        <f t="shared" si="15"/>
        <v>5</v>
      </c>
      <c r="P34" s="71">
        <v>5</v>
      </c>
    </row>
    <row r="35" spans="1:16" ht="12.75">
      <c r="A35" s="35">
        <v>27</v>
      </c>
      <c r="B35" s="36" t="s">
        <v>17</v>
      </c>
      <c r="C35" s="64">
        <f t="shared" si="9"/>
        <v>0</v>
      </c>
      <c r="D35" s="64">
        <f t="shared" si="10"/>
        <v>22</v>
      </c>
      <c r="E35" s="64">
        <f t="shared" si="11"/>
        <v>111</v>
      </c>
      <c r="F35" s="65">
        <f t="shared" si="12"/>
        <v>133</v>
      </c>
      <c r="G35" s="65">
        <f t="shared" si="13"/>
        <v>102</v>
      </c>
      <c r="H35" s="73"/>
      <c r="I35" s="79">
        <v>7</v>
      </c>
      <c r="J35" s="72">
        <v>95</v>
      </c>
      <c r="K35" s="65">
        <f t="shared" si="14"/>
        <v>16</v>
      </c>
      <c r="L35" s="73">
        <v>0</v>
      </c>
      <c r="M35" s="72">
        <v>12</v>
      </c>
      <c r="N35" s="72">
        <v>4</v>
      </c>
      <c r="O35" s="65">
        <f t="shared" si="15"/>
        <v>15</v>
      </c>
      <c r="P35" s="71">
        <v>15</v>
      </c>
    </row>
    <row r="36" spans="1:16" ht="12.75">
      <c r="A36" s="35">
        <v>28</v>
      </c>
      <c r="B36" s="36" t="s">
        <v>18</v>
      </c>
      <c r="C36" s="64">
        <f t="shared" si="9"/>
        <v>0</v>
      </c>
      <c r="D36" s="64">
        <f t="shared" si="10"/>
        <v>0</v>
      </c>
      <c r="E36" s="64">
        <f t="shared" si="11"/>
        <v>0</v>
      </c>
      <c r="F36" s="65">
        <f t="shared" si="12"/>
        <v>0</v>
      </c>
      <c r="G36" s="65">
        <f t="shared" si="13"/>
        <v>0</v>
      </c>
      <c r="H36" s="73">
        <v>0</v>
      </c>
      <c r="I36" s="79"/>
      <c r="J36" s="72"/>
      <c r="K36" s="65">
        <f t="shared" si="14"/>
        <v>0</v>
      </c>
      <c r="L36" s="73">
        <v>0</v>
      </c>
      <c r="M36" s="72"/>
      <c r="N36" s="72"/>
      <c r="O36" s="65">
        <f t="shared" si="15"/>
        <v>0</v>
      </c>
      <c r="P36" s="71">
        <v>0</v>
      </c>
    </row>
    <row r="37" spans="1:16" ht="12.75">
      <c r="A37" s="35">
        <v>29</v>
      </c>
      <c r="B37" s="36" t="s">
        <v>27</v>
      </c>
      <c r="C37" s="64">
        <f t="shared" si="9"/>
        <v>0</v>
      </c>
      <c r="D37" s="64">
        <f t="shared" si="10"/>
        <v>0</v>
      </c>
      <c r="E37" s="64">
        <f t="shared" si="11"/>
        <v>0</v>
      </c>
      <c r="F37" s="65">
        <f t="shared" si="12"/>
        <v>0</v>
      </c>
      <c r="G37" s="65">
        <f t="shared" si="13"/>
        <v>0</v>
      </c>
      <c r="H37" s="73">
        <v>0</v>
      </c>
      <c r="I37" s="79">
        <v>0</v>
      </c>
      <c r="J37" s="72">
        <v>0</v>
      </c>
      <c r="K37" s="65">
        <f t="shared" si="14"/>
        <v>0</v>
      </c>
      <c r="L37" s="73">
        <v>0</v>
      </c>
      <c r="M37" s="72"/>
      <c r="N37" s="72"/>
      <c r="O37" s="65">
        <f t="shared" si="15"/>
        <v>0</v>
      </c>
      <c r="P37" s="71">
        <v>0</v>
      </c>
    </row>
    <row r="38" spans="1:16" ht="12.75">
      <c r="A38" s="35">
        <v>30</v>
      </c>
      <c r="B38" s="36" t="s">
        <v>29</v>
      </c>
      <c r="C38" s="64">
        <f t="shared" si="9"/>
        <v>0</v>
      </c>
      <c r="D38" s="64">
        <f t="shared" si="10"/>
        <v>0</v>
      </c>
      <c r="E38" s="64">
        <f t="shared" si="11"/>
        <v>0</v>
      </c>
      <c r="F38" s="65">
        <f t="shared" si="12"/>
        <v>0</v>
      </c>
      <c r="G38" s="65">
        <f t="shared" si="13"/>
        <v>0</v>
      </c>
      <c r="H38" s="73">
        <v>0</v>
      </c>
      <c r="I38" s="79">
        <v>0</v>
      </c>
      <c r="J38" s="72">
        <v>0</v>
      </c>
      <c r="K38" s="65">
        <f t="shared" si="14"/>
        <v>0</v>
      </c>
      <c r="L38" s="73">
        <v>0</v>
      </c>
      <c r="M38" s="72"/>
      <c r="N38" s="72"/>
      <c r="O38" s="65">
        <f t="shared" si="15"/>
        <v>0</v>
      </c>
      <c r="P38" s="71">
        <v>0</v>
      </c>
    </row>
    <row r="39" spans="1:16" ht="12.75">
      <c r="A39" s="35">
        <v>31</v>
      </c>
      <c r="B39" s="36" t="s">
        <v>28</v>
      </c>
      <c r="C39" s="64">
        <f t="shared" si="9"/>
        <v>0</v>
      </c>
      <c r="D39" s="64">
        <f t="shared" si="10"/>
        <v>0</v>
      </c>
      <c r="E39" s="64">
        <f t="shared" si="11"/>
        <v>0</v>
      </c>
      <c r="F39" s="65">
        <f t="shared" si="12"/>
        <v>0</v>
      </c>
      <c r="G39" s="65">
        <f t="shared" si="13"/>
        <v>0</v>
      </c>
      <c r="H39" s="73">
        <v>0</v>
      </c>
      <c r="I39" s="79">
        <v>0</v>
      </c>
      <c r="J39" s="72">
        <v>0</v>
      </c>
      <c r="K39" s="65">
        <f t="shared" si="14"/>
        <v>0</v>
      </c>
      <c r="L39" s="73">
        <v>0</v>
      </c>
      <c r="M39" s="72"/>
      <c r="N39" s="72"/>
      <c r="O39" s="65">
        <f t="shared" si="15"/>
        <v>0</v>
      </c>
      <c r="P39" s="71">
        <v>0</v>
      </c>
    </row>
    <row r="40" spans="1:16" ht="12.75">
      <c r="A40" s="35">
        <v>32</v>
      </c>
      <c r="B40" s="36" t="s">
        <v>19</v>
      </c>
      <c r="C40" s="64">
        <f t="shared" si="9"/>
        <v>0</v>
      </c>
      <c r="D40" s="64">
        <f t="shared" si="10"/>
        <v>724</v>
      </c>
      <c r="E40" s="64">
        <f t="shared" si="11"/>
        <v>4973</v>
      </c>
      <c r="F40" s="65">
        <f t="shared" si="12"/>
        <v>5697</v>
      </c>
      <c r="G40" s="65">
        <f t="shared" si="13"/>
        <v>3480</v>
      </c>
      <c r="H40" s="73">
        <v>0</v>
      </c>
      <c r="I40" s="79">
        <v>200</v>
      </c>
      <c r="J40" s="72">
        <v>3280</v>
      </c>
      <c r="K40" s="65">
        <f t="shared" si="14"/>
        <v>1693</v>
      </c>
      <c r="L40" s="73">
        <v>0</v>
      </c>
      <c r="M40" s="72">
        <v>900</v>
      </c>
      <c r="N40" s="72">
        <v>793</v>
      </c>
      <c r="O40" s="65">
        <f t="shared" si="15"/>
        <v>524</v>
      </c>
      <c r="P40" s="71">
        <v>524</v>
      </c>
    </row>
    <row r="41" spans="1:16" ht="13.5" thickBot="1">
      <c r="A41" s="38">
        <v>33</v>
      </c>
      <c r="B41" s="36" t="s">
        <v>54</v>
      </c>
      <c r="C41" s="64">
        <f t="shared" si="9"/>
        <v>0</v>
      </c>
      <c r="D41" s="64">
        <f t="shared" si="10"/>
        <v>0</v>
      </c>
      <c r="E41" s="64">
        <f t="shared" si="11"/>
        <v>0</v>
      </c>
      <c r="F41" s="65">
        <f t="shared" si="12"/>
        <v>0</v>
      </c>
      <c r="G41" s="65">
        <f t="shared" si="13"/>
        <v>0</v>
      </c>
      <c r="H41" s="73">
        <v>0</v>
      </c>
      <c r="I41" s="79">
        <v>0</v>
      </c>
      <c r="J41" s="72">
        <v>0</v>
      </c>
      <c r="K41" s="65">
        <f t="shared" si="14"/>
        <v>0</v>
      </c>
      <c r="L41" s="73"/>
      <c r="M41" s="72"/>
      <c r="N41" s="72"/>
      <c r="O41" s="65">
        <f t="shared" si="15"/>
        <v>0</v>
      </c>
      <c r="P41" s="71"/>
    </row>
    <row r="42" spans="1:16" ht="13.5" thickBot="1">
      <c r="A42" s="39">
        <v>34</v>
      </c>
      <c r="B42" s="40" t="s">
        <v>20</v>
      </c>
      <c r="C42" s="66">
        <f aca="true" t="shared" si="16" ref="C42:P42">SUM(C9-C21)</f>
        <v>285</v>
      </c>
      <c r="D42" s="66">
        <f t="shared" si="16"/>
        <v>632</v>
      </c>
      <c r="E42" s="66">
        <f t="shared" si="16"/>
        <v>8775</v>
      </c>
      <c r="F42" s="67">
        <f t="shared" si="16"/>
        <v>9692</v>
      </c>
      <c r="G42" s="67">
        <f t="shared" si="16"/>
        <v>10302</v>
      </c>
      <c r="H42" s="67">
        <f t="shared" si="16"/>
        <v>168</v>
      </c>
      <c r="I42" s="67">
        <f t="shared" si="16"/>
        <v>1595</v>
      </c>
      <c r="J42" s="67">
        <f t="shared" si="16"/>
        <v>8539</v>
      </c>
      <c r="K42" s="67">
        <f t="shared" si="16"/>
        <v>353</v>
      </c>
      <c r="L42" s="67">
        <f t="shared" si="16"/>
        <v>117</v>
      </c>
      <c r="M42" s="67">
        <f t="shared" si="16"/>
        <v>869</v>
      </c>
      <c r="N42" s="67">
        <f t="shared" si="16"/>
        <v>-633</v>
      </c>
      <c r="O42" s="67">
        <f t="shared" si="16"/>
        <v>-963</v>
      </c>
      <c r="P42" s="67">
        <f t="shared" si="16"/>
        <v>-963</v>
      </c>
    </row>
    <row r="43" spans="1:16" ht="13.5" thickBot="1">
      <c r="A43" s="53"/>
      <c r="B43" s="54"/>
      <c r="C43" s="52"/>
      <c r="D43" s="52"/>
      <c r="E43" s="52"/>
      <c r="F43" s="52"/>
      <c r="G43" s="7"/>
      <c r="H43" s="18"/>
      <c r="I43" s="23"/>
      <c r="K43" s="7"/>
      <c r="L43" s="18"/>
      <c r="M43" s="8"/>
      <c r="O43" s="7"/>
      <c r="P43" s="23"/>
    </row>
    <row r="44" spans="1:16" ht="13.5" thickBot="1">
      <c r="A44" s="55">
        <v>35</v>
      </c>
      <c r="B44" s="88" t="s">
        <v>21</v>
      </c>
      <c r="C44" s="68">
        <f>H44+L44</f>
        <v>500</v>
      </c>
      <c r="D44" s="69">
        <f>I44+P44</f>
        <v>0</v>
      </c>
      <c r="E44" s="69">
        <f>J44+M44+N44</f>
        <v>0</v>
      </c>
      <c r="F44" s="83">
        <f>C44+D44+E44</f>
        <v>500</v>
      </c>
      <c r="G44" s="87">
        <f>H44+I44+J44</f>
        <v>350</v>
      </c>
      <c r="H44" s="81">
        <v>350</v>
      </c>
      <c r="I44" s="24"/>
      <c r="J44" s="29">
        <v>0</v>
      </c>
      <c r="K44" s="9">
        <f>L44+M44+N44</f>
        <v>150</v>
      </c>
      <c r="L44" s="19">
        <v>150</v>
      </c>
      <c r="M44" s="10">
        <v>0</v>
      </c>
      <c r="N44" s="6">
        <v>0</v>
      </c>
      <c r="O44" s="9">
        <v>0</v>
      </c>
      <c r="P44" s="24">
        <v>0</v>
      </c>
    </row>
  </sheetData>
  <sheetProtection/>
  <mergeCells count="5">
    <mergeCell ref="A1:F1"/>
    <mergeCell ref="O7:P7"/>
    <mergeCell ref="A7:B8"/>
    <mergeCell ref="G7:J7"/>
    <mergeCell ref="K7:N7"/>
  </mergeCells>
  <printOptions horizontalCentered="1"/>
  <pageMargins left="0.3937007874015748" right="0.3937007874015748" top="0.984251968503937" bottom="0.3937007874015748" header="0.5905511811023623" footer="0.7086614173228347"/>
  <pageSetup firstPageNumber="80" useFirstPageNumber="1" horizontalDpi="600" verticalDpi="600" orientation="portrait" paperSize="9" scale="90" r:id="rId1"/>
  <headerFooter alignWithMargins="0">
    <oddFooter>&amp;L&amp;A&amp;R&amp;P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V. Diviš</dc:creator>
  <cp:keywords/>
  <dc:description/>
  <cp:lastModifiedBy>NatrovaK</cp:lastModifiedBy>
  <cp:lastPrinted>2021-01-14T14:45:33Z</cp:lastPrinted>
  <dcterms:created xsi:type="dcterms:W3CDTF">2007-10-18T07:31:24Z</dcterms:created>
  <dcterms:modified xsi:type="dcterms:W3CDTF">2021-01-14T14:49:45Z</dcterms:modified>
  <cp:category/>
  <cp:version/>
  <cp:contentType/>
  <cp:contentStatus/>
</cp:coreProperties>
</file>