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96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List1!$A$1:$K$71</definedName>
  </definedNames>
  <calcPr calcId="145621"/>
</workbook>
</file>

<file path=xl/calcChain.xml><?xml version="1.0" encoding="utf-8"?>
<calcChain xmlns="http://schemas.openxmlformats.org/spreadsheetml/2006/main">
  <c r="K26" i="1" l="1"/>
  <c r="K19" i="1" l="1"/>
  <c r="G31" i="1" l="1"/>
  <c r="G27" i="1"/>
  <c r="G24" i="1"/>
  <c r="G23" i="1"/>
  <c r="G11" i="1"/>
  <c r="G14" i="1"/>
  <c r="G16" i="1"/>
  <c r="G17" i="1"/>
  <c r="G18" i="1"/>
  <c r="G19" i="1"/>
  <c r="G20" i="1"/>
  <c r="G9" i="1"/>
  <c r="G34" i="1"/>
  <c r="K48" i="1" l="1"/>
  <c r="K40" i="1"/>
  <c r="G46" i="1" l="1"/>
  <c r="G57" i="1"/>
  <c r="G51" i="1"/>
  <c r="G49" i="1"/>
  <c r="G45" i="1"/>
  <c r="G43" i="1"/>
  <c r="G39" i="1"/>
  <c r="G37" i="1"/>
  <c r="G36" i="1"/>
  <c r="G13" i="1"/>
  <c r="G12" i="1"/>
  <c r="G10" i="1"/>
  <c r="K16" i="1"/>
  <c r="K15" i="1"/>
  <c r="I62" i="1"/>
  <c r="J21" i="1"/>
  <c r="I21" i="1"/>
  <c r="H21" i="1"/>
  <c r="G26" i="1"/>
  <c r="K28" i="1"/>
  <c r="K57" i="1"/>
  <c r="K33" i="1"/>
  <c r="K32" i="1"/>
  <c r="K25" i="1"/>
  <c r="K22" i="1"/>
  <c r="K18" i="1"/>
  <c r="K17" i="1"/>
  <c r="G61" i="1"/>
  <c r="G59" i="1"/>
  <c r="G58" i="1"/>
  <c r="G48" i="1"/>
  <c r="G47" i="1"/>
  <c r="G42" i="1"/>
  <c r="G40" i="1"/>
  <c r="G35" i="1"/>
  <c r="G33" i="1"/>
  <c r="G32" i="1"/>
  <c r="G30" i="1"/>
  <c r="G29" i="1"/>
  <c r="G28" i="1"/>
  <c r="G25" i="1"/>
  <c r="G22" i="1"/>
  <c r="G8" i="1"/>
  <c r="F7" i="1"/>
  <c r="D7" i="1"/>
  <c r="E7" i="1"/>
  <c r="F62" i="1"/>
  <c r="F21" i="1"/>
  <c r="E21" i="1"/>
  <c r="D21" i="1"/>
  <c r="J7" i="1"/>
  <c r="I7" i="1"/>
  <c r="H7" i="1"/>
  <c r="D62" i="1"/>
  <c r="E62" i="1"/>
  <c r="H62" i="1"/>
  <c r="J62" i="1"/>
  <c r="D63" i="1"/>
  <c r="D64" i="1" s="1"/>
  <c r="E63" i="1"/>
  <c r="F63" i="1"/>
  <c r="H63" i="1"/>
  <c r="I63" i="1"/>
  <c r="J63" i="1"/>
  <c r="G21" i="1" l="1"/>
  <c r="E64" i="1"/>
  <c r="G63" i="1"/>
  <c r="G7" i="1"/>
  <c r="G62" i="1"/>
  <c r="K62" i="1"/>
  <c r="K7" i="1"/>
  <c r="F64" i="1"/>
  <c r="J64" i="1"/>
  <c r="H64" i="1"/>
  <c r="K21" i="1"/>
  <c r="K63" i="1"/>
  <c r="I64" i="1"/>
</calcChain>
</file>

<file path=xl/sharedStrings.xml><?xml version="1.0" encoding="utf-8"?>
<sst xmlns="http://schemas.openxmlformats.org/spreadsheetml/2006/main" count="106" uniqueCount="77">
  <si>
    <t>Středisko sociálních služeb</t>
  </si>
  <si>
    <t>Rozbor hospodaření</t>
  </si>
  <si>
    <t>stav ke dni</t>
  </si>
  <si>
    <t>IČO  00 639 541</t>
  </si>
  <si>
    <t>Hlavní činnost - sumář</t>
  </si>
  <si>
    <t>Doplňková činnost</t>
  </si>
  <si>
    <t>schválený rozpočet</t>
  </si>
  <si>
    <t>upravený rozpočet</t>
  </si>
  <si>
    <t xml:space="preserve">čerpání </t>
  </si>
  <si>
    <t>%</t>
  </si>
  <si>
    <t>SU</t>
  </si>
  <si>
    <t>a</t>
  </si>
  <si>
    <t xml:space="preserve"> </t>
  </si>
  <si>
    <t>c</t>
  </si>
  <si>
    <t>d</t>
  </si>
  <si>
    <t>e</t>
  </si>
  <si>
    <t>f</t>
  </si>
  <si>
    <t>g</t>
  </si>
  <si>
    <t>h</t>
  </si>
  <si>
    <t>Výnosy</t>
  </si>
  <si>
    <t>Neinvestiční příspěvek od MČ UZ 079</t>
  </si>
  <si>
    <t>Úřad práce UZ 13234</t>
  </si>
  <si>
    <t xml:space="preserve">Neinvestiční příspěvek </t>
  </si>
  <si>
    <t>VZ-výnosy denní stacionář</t>
  </si>
  <si>
    <t>VZ -výnosy pečovatelská služba terén</t>
  </si>
  <si>
    <t>VZ - výnosy nájem Lukáš</t>
  </si>
  <si>
    <t>VZ - výnosy jídelna</t>
  </si>
  <si>
    <t>VZ - výnosy ostatní</t>
  </si>
  <si>
    <t>Náklady</t>
  </si>
  <si>
    <t xml:space="preserve">  - z toho materiál</t>
  </si>
  <si>
    <t xml:space="preserve">  - z toho potraviny</t>
  </si>
  <si>
    <t xml:space="preserve">  - z toho energie</t>
  </si>
  <si>
    <t xml:space="preserve">  - z toho opravy a údržba</t>
  </si>
  <si>
    <t xml:space="preserve">  - z toho cestovné</t>
  </si>
  <si>
    <t xml:space="preserve">  - z toho náklady na reprezent.</t>
  </si>
  <si>
    <t xml:space="preserve">  - z toho služby</t>
  </si>
  <si>
    <t xml:space="preserve">  - z toho MP, OON</t>
  </si>
  <si>
    <t xml:space="preserve">  - z toho MP, OON UZ 079</t>
  </si>
  <si>
    <t xml:space="preserve">  - z toho MP, OON UZ 115</t>
  </si>
  <si>
    <t xml:space="preserve">  - z toho MP, OON UZ 13305</t>
  </si>
  <si>
    <t xml:space="preserve">  - z toho MP, OON </t>
  </si>
  <si>
    <t xml:space="preserve">  - z toho MP, OON UZ 13234-ÚP</t>
  </si>
  <si>
    <t xml:space="preserve">  - z toho odvody (ZP, SP)</t>
  </si>
  <si>
    <t xml:space="preserve">  - z toho odvody (ZP, SP) UZ 079</t>
  </si>
  <si>
    <t xml:space="preserve">  - z toho odvody (ZP, SP) UZ 115</t>
  </si>
  <si>
    <t xml:space="preserve">  - z toho odvody (ZP, SP) </t>
  </si>
  <si>
    <t xml:space="preserve">  - z toho odvody (ZP, SP) UZ 13305</t>
  </si>
  <si>
    <t xml:space="preserve">  - z toho odvody (ZP, SP) ÚP 13234</t>
  </si>
  <si>
    <t xml:space="preserve">  -  z toho úraz a nem. z pov.</t>
  </si>
  <si>
    <t xml:space="preserve">  - z toho odvody (FKSP)</t>
  </si>
  <si>
    <t xml:space="preserve">  - z toho odvody (FKSP) UZ 115</t>
  </si>
  <si>
    <t xml:space="preserve">  - z toho odvody (FKSP) UZ 13305</t>
  </si>
  <si>
    <t xml:space="preserve">  - z toho daně </t>
  </si>
  <si>
    <t xml:space="preserve">  - z toho daně silniční</t>
  </si>
  <si>
    <t xml:space="preserve">  - z toho smluvní pokuty a penále</t>
  </si>
  <si>
    <t xml:space="preserve">  - z toho odpis nedob. pohledávek</t>
  </si>
  <si>
    <t xml:space="preserve">  - z toho odpis pohledávky</t>
  </si>
  <si>
    <t xml:space="preserve">  - z toho ostatní náklady</t>
  </si>
  <si>
    <t xml:space="preserve">  - z toho nákl.DDHM</t>
  </si>
  <si>
    <t xml:space="preserve">  - z toho manka a škody</t>
  </si>
  <si>
    <t xml:space="preserve">  - z toho daň z příjmu </t>
  </si>
  <si>
    <t>Příjmy, Výnosy celkem</t>
  </si>
  <si>
    <t>Výdaje, Náklady celkem</t>
  </si>
  <si>
    <t>Zisk (+), ztráta (-)</t>
  </si>
  <si>
    <t>x</t>
  </si>
  <si>
    <t xml:space="preserve">použití FRM </t>
  </si>
  <si>
    <t xml:space="preserve">  - z toho odvody (FKSP)  ÚP 13234</t>
  </si>
  <si>
    <t xml:space="preserve">  - z toho odpisy účetní  </t>
  </si>
  <si>
    <t>Nepeněžní dary UZ 0410</t>
  </si>
  <si>
    <t>Neinv.přísp. DS UZ 115</t>
  </si>
  <si>
    <t>Neinv.přísp. PS UZ 115</t>
  </si>
  <si>
    <t>Neinv.přísp.DS UZ 13305</t>
  </si>
  <si>
    <t>Neinv.přísp. PS UZ 13305</t>
  </si>
  <si>
    <t xml:space="preserve">  - z toho materiál UZ 0410</t>
  </si>
  <si>
    <t xml:space="preserve">  - z toho materiál UZ 079</t>
  </si>
  <si>
    <t xml:space="preserve">  - z toho opravy a údržba UZ 079</t>
  </si>
  <si>
    <t xml:space="preserve">  - z toho služby UZ 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</si>
</sst>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Kč&quot;_-;\-* #,##0.00&quot; Kč&quot;_-;_-* \-??&quot; Kč&quot;_-;_-@_-"/>
    <numFmt numFmtId="165" formatCode="_-* #,##0.00\ _K_č_-;\-* #,##0.00\ _K_č_-;_-* \-??\ _K_č_-;_-@_-"/>
  </numFmts>
  <fonts count="12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165" fontId="9" fillId="0" borderId="0" applyFill="0" applyBorder="0" applyAlignment="0" applyProtection="0"/>
    <xf numFmtId="164" fontId="9" fillId="0" borderId="0" applyFill="0" applyBorder="0" applyAlignment="0" applyProtection="0"/>
    <xf numFmtId="0" fontId="1" fillId="0" borderId="0"/>
    <xf numFmtId="9" fontId="9" fillId="0" borderId="0" applyFill="0" applyBorder="0" applyAlignment="0" applyProtection="0"/>
  </cellStyleXfs>
  <cellXfs count="176">
    <xf numFmtId="0" fontId="0" fillId="0" borderId="0" xfId="0"/>
    <xf numFmtId="0" fontId="2" fillId="0" borderId="0" xfId="3" applyFont="1"/>
    <xf numFmtId="0" fontId="0" fillId="0" borderId="0" xfId="3" applyFont="1"/>
    <xf numFmtId="0" fontId="3" fillId="0" borderId="0" xfId="3" applyFont="1"/>
    <xf numFmtId="0" fontId="4" fillId="0" borderId="0" xfId="3" applyFont="1"/>
    <xf numFmtId="4" fontId="2" fillId="0" borderId="0" xfId="3" applyNumberFormat="1" applyFont="1"/>
    <xf numFmtId="0" fontId="5" fillId="0" borderId="0" xfId="3" applyFont="1" applyAlignment="1">
      <alignment horizontal="center"/>
    </xf>
    <xf numFmtId="14" fontId="6" fillId="0" borderId="0" xfId="3" applyNumberFormat="1" applyFont="1"/>
    <xf numFmtId="4" fontId="4" fillId="0" borderId="0" xfId="3" applyNumberFormat="1" applyFont="1"/>
    <xf numFmtId="0" fontId="7" fillId="0" borderId="0" xfId="3" applyFont="1" applyAlignment="1">
      <alignment horizontal="center"/>
    </xf>
    <xf numFmtId="0" fontId="7" fillId="0" borderId="0" xfId="3" applyFont="1"/>
    <xf numFmtId="4" fontId="7" fillId="0" borderId="1" xfId="3" applyNumberFormat="1" applyFont="1" applyBorder="1" applyAlignment="1">
      <alignment horizontal="center" vertical="center" shrinkToFit="1"/>
    </xf>
    <xf numFmtId="4" fontId="7" fillId="0" borderId="2" xfId="3" applyNumberFormat="1" applyFont="1" applyBorder="1" applyAlignment="1">
      <alignment horizontal="center" vertical="center" shrinkToFit="1"/>
    </xf>
    <xf numFmtId="4" fontId="7" fillId="0" borderId="3" xfId="3" applyNumberFormat="1" applyFont="1" applyBorder="1" applyAlignment="1">
      <alignment horizontal="center" vertical="center" shrinkToFit="1"/>
    </xf>
    <xf numFmtId="4" fontId="7" fillId="0" borderId="0" xfId="3" applyNumberFormat="1" applyFont="1"/>
    <xf numFmtId="0" fontId="6" fillId="0" borderId="4" xfId="3" applyFont="1" applyBorder="1" applyAlignment="1">
      <alignment horizontal="center"/>
    </xf>
    <xf numFmtId="4" fontId="7" fillId="0" borderId="5" xfId="3" applyNumberFormat="1" applyFont="1" applyBorder="1" applyAlignment="1">
      <alignment horizontal="center"/>
    </xf>
    <xf numFmtId="4" fontId="7" fillId="0" borderId="6" xfId="3" applyNumberFormat="1" applyFont="1" applyBorder="1" applyAlignment="1">
      <alignment horizontal="center"/>
    </xf>
    <xf numFmtId="4" fontId="7" fillId="0" borderId="1" xfId="3" applyNumberFormat="1" applyFont="1" applyBorder="1" applyAlignment="1">
      <alignment horizontal="center"/>
    </xf>
    <xf numFmtId="4" fontId="7" fillId="0" borderId="7" xfId="3" applyNumberFormat="1" applyFont="1" applyBorder="1" applyAlignment="1">
      <alignment horizontal="center"/>
    </xf>
    <xf numFmtId="4" fontId="7" fillId="0" borderId="2" xfId="3" applyNumberFormat="1" applyFont="1" applyBorder="1"/>
    <xf numFmtId="4" fontId="7" fillId="0" borderId="8" xfId="3" applyNumberFormat="1" applyFont="1" applyBorder="1"/>
    <xf numFmtId="4" fontId="7" fillId="0" borderId="9" xfId="3" applyNumberFormat="1" applyFont="1" applyBorder="1"/>
    <xf numFmtId="4" fontId="7" fillId="0" borderId="10" xfId="3" applyNumberFormat="1" applyFont="1" applyBorder="1"/>
    <xf numFmtId="4" fontId="7" fillId="0" borderId="7" xfId="3" applyNumberFormat="1" applyFont="1" applyBorder="1"/>
    <xf numFmtId="4" fontId="7" fillId="0" borderId="3" xfId="3" applyNumberFormat="1" applyFont="1" applyBorder="1"/>
    <xf numFmtId="0" fontId="0" fillId="0" borderId="0" xfId="0" applyAlignment="1">
      <alignment horizontal="right"/>
    </xf>
    <xf numFmtId="2" fontId="0" fillId="0" borderId="0" xfId="0" applyNumberFormat="1"/>
    <xf numFmtId="4" fontId="7" fillId="0" borderId="11" xfId="3" applyNumberFormat="1" applyFont="1" applyBorder="1" applyAlignment="1">
      <alignment horizontal="right"/>
    </xf>
    <xf numFmtId="4" fontId="7" fillId="0" borderId="2" xfId="3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6" fillId="0" borderId="0" xfId="0" applyFont="1"/>
    <xf numFmtId="4" fontId="7" fillId="0" borderId="11" xfId="3" applyNumberFormat="1" applyFont="1" applyBorder="1"/>
    <xf numFmtId="0" fontId="7" fillId="0" borderId="8" xfId="3" applyFont="1" applyBorder="1" applyAlignment="1">
      <alignment horizontal="left"/>
    </xf>
    <xf numFmtId="4" fontId="7" fillId="0" borderId="12" xfId="1" applyNumberFormat="1" applyFont="1" applyBorder="1"/>
    <xf numFmtId="4" fontId="6" fillId="0" borderId="13" xfId="3" applyNumberFormat="1" applyFont="1" applyBorder="1" applyAlignment="1">
      <alignment horizontal="right"/>
    </xf>
    <xf numFmtId="4" fontId="7" fillId="0" borderId="15" xfId="3" applyNumberFormat="1" applyFont="1" applyBorder="1"/>
    <xf numFmtId="0" fontId="7" fillId="0" borderId="16" xfId="3" applyFont="1" applyBorder="1" applyAlignment="1">
      <alignment horizontal="left"/>
    </xf>
    <xf numFmtId="0" fontId="7" fillId="0" borderId="17" xfId="3" applyFont="1" applyBorder="1" applyAlignment="1">
      <alignment horizontal="left"/>
    </xf>
    <xf numFmtId="0" fontId="7" fillId="0" borderId="18" xfId="3" applyFont="1" applyBorder="1" applyAlignment="1">
      <alignment horizontal="left"/>
    </xf>
    <xf numFmtId="0" fontId="6" fillId="0" borderId="13" xfId="3" applyFont="1" applyBorder="1" applyAlignment="1">
      <alignment horizontal="left"/>
    </xf>
    <xf numFmtId="0" fontId="6" fillId="0" borderId="19" xfId="3" applyFont="1" applyBorder="1" applyAlignment="1">
      <alignment horizontal="left"/>
    </xf>
    <xf numFmtId="4" fontId="7" fillId="0" borderId="20" xfId="3" applyNumberFormat="1" applyFont="1" applyBorder="1"/>
    <xf numFmtId="4" fontId="7" fillId="0" borderId="21" xfId="3" applyNumberFormat="1" applyFont="1" applyBorder="1"/>
    <xf numFmtId="4" fontId="7" fillId="0" borderId="22" xfId="3" applyNumberFormat="1" applyFont="1" applyBorder="1" applyAlignment="1">
      <alignment horizontal="right"/>
    </xf>
    <xf numFmtId="4" fontId="7" fillId="0" borderId="18" xfId="3" applyNumberFormat="1" applyFont="1" applyBorder="1"/>
    <xf numFmtId="4" fontId="7" fillId="0" borderId="16" xfId="3" applyNumberFormat="1" applyFont="1" applyBorder="1"/>
    <xf numFmtId="4" fontId="7" fillId="0" borderId="26" xfId="3" applyNumberFormat="1" applyFont="1" applyBorder="1"/>
    <xf numFmtId="4" fontId="7" fillId="0" borderId="27" xfId="1" applyNumberFormat="1" applyFont="1" applyBorder="1"/>
    <xf numFmtId="4" fontId="7" fillId="0" borderId="28" xfId="1" applyNumberFormat="1" applyFont="1" applyBorder="1"/>
    <xf numFmtId="4" fontId="6" fillId="0" borderId="29" xfId="3" applyNumberFormat="1" applyFont="1" applyBorder="1" applyAlignment="1">
      <alignment horizontal="right"/>
    </xf>
    <xf numFmtId="4" fontId="6" fillId="0" borderId="30" xfId="3" applyNumberFormat="1" applyFont="1" applyBorder="1" applyAlignment="1">
      <alignment horizontal="right"/>
    </xf>
    <xf numFmtId="4" fontId="6" fillId="0" borderId="31" xfId="3" applyNumberFormat="1" applyFont="1" applyBorder="1" applyAlignment="1">
      <alignment horizontal="right"/>
    </xf>
    <xf numFmtId="4" fontId="7" fillId="0" borderId="17" xfId="3" applyNumberFormat="1" applyFont="1" applyBorder="1"/>
    <xf numFmtId="4" fontId="7" fillId="0" borderId="32" xfId="3" applyNumberFormat="1" applyFont="1" applyBorder="1"/>
    <xf numFmtId="4" fontId="7" fillId="0" borderId="33" xfId="3" applyNumberFormat="1" applyFont="1" applyBorder="1" applyAlignment="1">
      <alignment horizontal="right"/>
    </xf>
    <xf numFmtId="4" fontId="6" fillId="0" borderId="34" xfId="3" applyNumberFormat="1" applyFont="1" applyBorder="1" applyAlignment="1">
      <alignment horizontal="right"/>
    </xf>
    <xf numFmtId="4" fontId="6" fillId="0" borderId="35" xfId="3" applyNumberFormat="1" applyFont="1" applyBorder="1" applyAlignment="1">
      <alignment horizontal="right"/>
    </xf>
    <xf numFmtId="4" fontId="7" fillId="0" borderId="12" xfId="3" applyNumberFormat="1" applyFont="1" applyBorder="1" applyAlignment="1">
      <alignment horizontal="right"/>
    </xf>
    <xf numFmtId="4" fontId="7" fillId="0" borderId="12" xfId="3" applyNumberFormat="1" applyFont="1" applyBorder="1"/>
    <xf numFmtId="4" fontId="7" fillId="0" borderId="38" xfId="3" applyNumberFormat="1" applyFont="1" applyBorder="1"/>
    <xf numFmtId="0" fontId="5" fillId="0" borderId="31" xfId="0" applyFont="1" applyBorder="1"/>
    <xf numFmtId="0" fontId="7" fillId="0" borderId="39" xfId="0" applyFont="1" applyBorder="1" applyAlignment="1">
      <alignment horizontal="center"/>
    </xf>
    <xf numFmtId="4" fontId="7" fillId="0" borderId="39" xfId="0" applyNumberFormat="1" applyFont="1" applyBorder="1"/>
    <xf numFmtId="0" fontId="11" fillId="0" borderId="0" xfId="0" applyFont="1"/>
    <xf numFmtId="4" fontId="7" fillId="0" borderId="20" xfId="2" applyNumberFormat="1" applyFont="1" applyBorder="1"/>
    <xf numFmtId="4" fontId="7" fillId="0" borderId="38" xfId="2" applyNumberFormat="1" applyFont="1" applyBorder="1"/>
    <xf numFmtId="4" fontId="6" fillId="0" borderId="41" xfId="3" applyNumberFormat="1" applyFont="1" applyBorder="1" applyAlignment="1">
      <alignment horizontal="right"/>
    </xf>
    <xf numFmtId="4" fontId="7" fillId="0" borderId="42" xfId="2" applyNumberFormat="1" applyFont="1" applyBorder="1"/>
    <xf numFmtId="0" fontId="10" fillId="0" borderId="18" xfId="3" applyFont="1" applyBorder="1" applyAlignment="1">
      <alignment horizontal="left"/>
    </xf>
    <xf numFmtId="9" fontId="5" fillId="0" borderId="41" xfId="4" applyFont="1" applyBorder="1" applyAlignment="1">
      <alignment horizontal="center"/>
    </xf>
    <xf numFmtId="0" fontId="7" fillId="0" borderId="55" xfId="3" applyFont="1" applyBorder="1"/>
    <xf numFmtId="0" fontId="7" fillId="0" borderId="56" xfId="3" applyFont="1" applyBorder="1"/>
    <xf numFmtId="0" fontId="7" fillId="0" borderId="57" xfId="3" applyFont="1" applyBorder="1" applyAlignment="1">
      <alignment horizontal="left"/>
    </xf>
    <xf numFmtId="0" fontId="7" fillId="0" borderId="57" xfId="3" applyFont="1" applyBorder="1"/>
    <xf numFmtId="0" fontId="7" fillId="0" borderId="1" xfId="3" applyFont="1" applyBorder="1"/>
    <xf numFmtId="4" fontId="7" fillId="0" borderId="58" xfId="2" applyNumberFormat="1" applyFont="1" applyBorder="1"/>
    <xf numFmtId="4" fontId="7" fillId="0" borderId="59" xfId="2" applyNumberFormat="1" applyFont="1" applyBorder="1"/>
    <xf numFmtId="4" fontId="7" fillId="0" borderId="60" xfId="2" applyNumberFormat="1" applyFont="1" applyBorder="1"/>
    <xf numFmtId="4" fontId="7" fillId="0" borderId="61" xfId="2" applyNumberFormat="1" applyFont="1" applyBorder="1"/>
    <xf numFmtId="4" fontId="7" fillId="0" borderId="62" xfId="2" applyNumberFormat="1" applyFont="1" applyBorder="1"/>
    <xf numFmtId="4" fontId="7" fillId="0" borderId="63" xfId="2" applyNumberFormat="1" applyFont="1" applyBorder="1"/>
    <xf numFmtId="0" fontId="7" fillId="0" borderId="64" xfId="3" applyFont="1" applyBorder="1" applyAlignment="1">
      <alignment horizontal="center"/>
    </xf>
    <xf numFmtId="0" fontId="7" fillId="0" borderId="65" xfId="3" applyFont="1" applyBorder="1" applyAlignment="1">
      <alignment horizontal="center"/>
    </xf>
    <xf numFmtId="0" fontId="7" fillId="0" borderId="66" xfId="3" applyFont="1" applyBorder="1" applyAlignment="1">
      <alignment horizontal="center"/>
    </xf>
    <xf numFmtId="4" fontId="7" fillId="0" borderId="50" xfId="3" applyNumberFormat="1" applyFont="1" applyBorder="1"/>
    <xf numFmtId="4" fontId="7" fillId="0" borderId="69" xfId="2" applyNumberFormat="1" applyFont="1" applyBorder="1"/>
    <xf numFmtId="4" fontId="7" fillId="0" borderId="71" xfId="3" applyNumberFormat="1" applyFont="1" applyBorder="1"/>
    <xf numFmtId="4" fontId="7" fillId="0" borderId="44" xfId="3" applyNumberFormat="1" applyFont="1" applyBorder="1"/>
    <xf numFmtId="4" fontId="7" fillId="0" borderId="72" xfId="3" applyNumberFormat="1" applyFont="1" applyBorder="1"/>
    <xf numFmtId="4" fontId="7" fillId="0" borderId="43" xfId="3" applyNumberFormat="1" applyFont="1" applyBorder="1"/>
    <xf numFmtId="4" fontId="7" fillId="0" borderId="15" xfId="3" applyNumberFormat="1" applyFont="1" applyBorder="1" applyAlignment="1">
      <alignment horizontal="right"/>
    </xf>
    <xf numFmtId="4" fontId="7" fillId="0" borderId="73" xfId="3" applyNumberFormat="1" applyFont="1" applyBorder="1"/>
    <xf numFmtId="4" fontId="7" fillId="0" borderId="19" xfId="3" applyNumberFormat="1" applyFont="1" applyBorder="1"/>
    <xf numFmtId="4" fontId="6" fillId="0" borderId="74" xfId="3" applyNumberFormat="1" applyFont="1" applyBorder="1" applyAlignment="1">
      <alignment horizontal="right"/>
    </xf>
    <xf numFmtId="4" fontId="7" fillId="0" borderId="75" xfId="2" applyNumberFormat="1" applyFont="1" applyBorder="1"/>
    <xf numFmtId="0" fontId="7" fillId="0" borderId="76" xfId="3" applyFont="1" applyBorder="1" applyAlignment="1">
      <alignment horizontal="center"/>
    </xf>
    <xf numFmtId="0" fontId="7" fillId="0" borderId="77" xfId="3" applyFont="1" applyBorder="1" applyAlignment="1">
      <alignment horizontal="center"/>
    </xf>
    <xf numFmtId="4" fontId="7" fillId="0" borderId="78" xfId="3" applyNumberFormat="1" applyFont="1" applyBorder="1"/>
    <xf numFmtId="4" fontId="7" fillId="0" borderId="80" xfId="3" applyNumberFormat="1" applyFont="1" applyBorder="1"/>
    <xf numFmtId="4" fontId="7" fillId="0" borderId="16" xfId="3" applyNumberFormat="1" applyFont="1" applyBorder="1" applyAlignment="1">
      <alignment horizontal="right"/>
    </xf>
    <xf numFmtId="4" fontId="7" fillId="0" borderId="17" xfId="3" applyNumberFormat="1" applyFont="1" applyBorder="1" applyAlignment="1">
      <alignment horizontal="right"/>
    </xf>
    <xf numFmtId="4" fontId="7" fillId="0" borderId="81" xfId="3" applyNumberFormat="1" applyFont="1" applyBorder="1" applyAlignment="1">
      <alignment horizontal="right"/>
    </xf>
    <xf numFmtId="4" fontId="7" fillId="0" borderId="36" xfId="3" applyNumberFormat="1" applyFont="1" applyBorder="1" applyAlignment="1">
      <alignment horizontal="right"/>
    </xf>
    <xf numFmtId="4" fontId="6" fillId="0" borderId="24" xfId="3" applyNumberFormat="1" applyFont="1" applyBorder="1" applyAlignment="1">
      <alignment horizontal="right"/>
    </xf>
    <xf numFmtId="4" fontId="6" fillId="0" borderId="79" xfId="3" applyNumberFormat="1" applyFont="1" applyBorder="1" applyAlignment="1">
      <alignment horizontal="right"/>
    </xf>
    <xf numFmtId="0" fontId="9" fillId="0" borderId="0" xfId="0" applyFont="1"/>
    <xf numFmtId="0" fontId="7" fillId="0" borderId="48" xfId="3" applyFont="1" applyBorder="1" applyAlignment="1">
      <alignment horizontal="center" vertical="center"/>
    </xf>
    <xf numFmtId="0" fontId="7" fillId="0" borderId="49" xfId="3" applyFont="1" applyBorder="1" applyAlignment="1">
      <alignment horizontal="center"/>
    </xf>
    <xf numFmtId="0" fontId="7" fillId="0" borderId="48" xfId="3" applyFont="1" applyBorder="1" applyAlignment="1">
      <alignment horizontal="center"/>
    </xf>
    <xf numFmtId="9" fontId="7" fillId="0" borderId="50" xfId="4" applyFont="1" applyBorder="1" applyAlignment="1">
      <alignment horizontal="center"/>
    </xf>
    <xf numFmtId="4" fontId="7" fillId="0" borderId="23" xfId="3" applyNumberFormat="1" applyFont="1" applyBorder="1"/>
    <xf numFmtId="9" fontId="7" fillId="0" borderId="45" xfId="4" applyFont="1" applyBorder="1" applyAlignment="1">
      <alignment horizontal="center"/>
    </xf>
    <xf numFmtId="4" fontId="7" fillId="0" borderId="37" xfId="3" applyNumberFormat="1" applyFont="1" applyBorder="1"/>
    <xf numFmtId="9" fontId="7" fillId="0" borderId="68" xfId="4" applyFont="1" applyBorder="1" applyAlignment="1">
      <alignment horizontal="center"/>
    </xf>
    <xf numFmtId="9" fontId="7" fillId="0" borderId="46" xfId="4" applyFont="1" applyBorder="1" applyAlignment="1">
      <alignment horizontal="center"/>
    </xf>
    <xf numFmtId="9" fontId="7" fillId="0" borderId="47" xfId="4" applyFont="1" applyBorder="1" applyAlignment="1">
      <alignment horizontal="center"/>
    </xf>
    <xf numFmtId="9" fontId="7" fillId="0" borderId="41" xfId="4" applyFont="1" applyBorder="1" applyAlignment="1">
      <alignment horizontal="center"/>
    </xf>
    <xf numFmtId="9" fontId="7" fillId="0" borderId="64" xfId="4" applyFont="1" applyBorder="1" applyAlignment="1">
      <alignment horizontal="center"/>
    </xf>
    <xf numFmtId="9" fontId="7" fillId="0" borderId="65" xfId="4" applyFont="1" applyBorder="1" applyAlignment="1">
      <alignment horizontal="center"/>
    </xf>
    <xf numFmtId="9" fontId="7" fillId="0" borderId="28" xfId="4" applyFont="1" applyBorder="1" applyAlignment="1">
      <alignment horizontal="center"/>
    </xf>
    <xf numFmtId="9" fontId="7" fillId="0" borderId="66" xfId="4" applyFont="1" applyBorder="1" applyAlignment="1">
      <alignment horizontal="center"/>
    </xf>
    <xf numFmtId="9" fontId="7" fillId="0" borderId="77" xfId="4" applyFont="1" applyBorder="1" applyAlignment="1">
      <alignment horizontal="center"/>
    </xf>
    <xf numFmtId="9" fontId="7" fillId="0" borderId="25" xfId="4" applyFont="1" applyBorder="1" applyAlignment="1">
      <alignment horizontal="center"/>
    </xf>
    <xf numFmtId="4" fontId="6" fillId="0" borderId="14" xfId="3" applyNumberFormat="1" applyFont="1" applyBorder="1" applyAlignment="1">
      <alignment horizontal="right"/>
    </xf>
    <xf numFmtId="9" fontId="6" fillId="0" borderId="47" xfId="4" applyFont="1" applyBorder="1" applyAlignment="1">
      <alignment horizontal="center"/>
    </xf>
    <xf numFmtId="9" fontId="6" fillId="0" borderId="79" xfId="4" applyFont="1" applyBorder="1" applyAlignment="1">
      <alignment horizontal="center"/>
    </xf>
    <xf numFmtId="4" fontId="9" fillId="0" borderId="0" xfId="0" applyNumberFormat="1" applyFont="1"/>
    <xf numFmtId="0" fontId="0" fillId="0" borderId="0" xfId="0" applyFont="1"/>
    <xf numFmtId="4" fontId="7" fillId="0" borderId="67" xfId="3" applyNumberFormat="1" applyFont="1" applyBorder="1"/>
    <xf numFmtId="0" fontId="10" fillId="0" borderId="12" xfId="3" applyFont="1" applyBorder="1" applyAlignment="1">
      <alignment horizontal="left"/>
    </xf>
    <xf numFmtId="9" fontId="7" fillId="0" borderId="12" xfId="4" applyFont="1" applyBorder="1" applyAlignment="1">
      <alignment horizontal="center"/>
    </xf>
    <xf numFmtId="4" fontId="7" fillId="0" borderId="40" xfId="0" applyNumberFormat="1" applyFont="1" applyBorder="1"/>
    <xf numFmtId="0" fontId="7" fillId="0" borderId="45" xfId="3" applyFont="1" applyBorder="1" applyAlignment="1">
      <alignment horizontal="center"/>
    </xf>
    <xf numFmtId="0" fontId="7" fillId="0" borderId="46" xfId="3" applyFont="1" applyBorder="1" applyAlignment="1">
      <alignment horizontal="center"/>
    </xf>
    <xf numFmtId="9" fontId="7" fillId="0" borderId="36" xfId="4" applyFont="1" applyBorder="1" applyAlignment="1">
      <alignment horizontal="center"/>
    </xf>
    <xf numFmtId="9" fontId="7" fillId="0" borderId="45" xfId="3" applyNumberFormat="1" applyFont="1" applyBorder="1" applyAlignment="1">
      <alignment horizontal="center"/>
    </xf>
    <xf numFmtId="9" fontId="7" fillId="0" borderId="46" xfId="3" applyNumberFormat="1" applyFont="1" applyBorder="1" applyAlignment="1">
      <alignment horizontal="center"/>
    </xf>
    <xf numFmtId="9" fontId="7" fillId="0" borderId="76" xfId="4" applyFont="1" applyBorder="1" applyAlignment="1">
      <alignment horizontal="center"/>
    </xf>
    <xf numFmtId="4" fontId="7" fillId="0" borderId="27" xfId="3" applyNumberFormat="1" applyFont="1" applyBorder="1" applyAlignment="1">
      <alignment horizontal="right"/>
    </xf>
    <xf numFmtId="4" fontId="7" fillId="0" borderId="64" xfId="3" applyNumberFormat="1" applyFont="1" applyBorder="1" applyAlignment="1">
      <alignment horizontal="right"/>
    </xf>
    <xf numFmtId="4" fontId="7" fillId="0" borderId="65" xfId="3" applyNumberFormat="1" applyFont="1" applyBorder="1"/>
    <xf numFmtId="4" fontId="7" fillId="0" borderId="66" xfId="3" applyNumberFormat="1" applyFont="1" applyBorder="1"/>
    <xf numFmtId="4" fontId="7" fillId="0" borderId="29" xfId="3" applyNumberFormat="1" applyFont="1" applyBorder="1"/>
    <xf numFmtId="4" fontId="4" fillId="0" borderId="0" xfId="3" applyNumberFormat="1" applyFont="1" applyAlignment="1">
      <alignment horizontal="center"/>
    </xf>
    <xf numFmtId="4" fontId="6" fillId="0" borderId="51" xfId="3" applyNumberFormat="1" applyFont="1" applyBorder="1" applyAlignment="1">
      <alignment horizontal="center"/>
    </xf>
    <xf numFmtId="4" fontId="8" fillId="0" borderId="35" xfId="3" applyNumberFormat="1" applyFont="1" applyBorder="1" applyAlignment="1">
      <alignment horizontal="left"/>
    </xf>
    <xf numFmtId="4" fontId="8" fillId="0" borderId="70" xfId="3" applyNumberFormat="1" applyFont="1" applyBorder="1" applyAlignment="1">
      <alignment horizontal="left"/>
    </xf>
    <xf numFmtId="4" fontId="8" fillId="0" borderId="53" xfId="3" applyNumberFormat="1" applyFont="1" applyBorder="1" applyAlignment="1">
      <alignment horizontal="left"/>
    </xf>
    <xf numFmtId="4" fontId="8" fillId="0" borderId="54" xfId="3" applyNumberFormat="1" applyFont="1" applyBorder="1" applyAlignment="1">
      <alignment horizontal="left"/>
    </xf>
    <xf numFmtId="0" fontId="7" fillId="0" borderId="52" xfId="3" applyFont="1" applyBorder="1" applyAlignment="1">
      <alignment horizontal="left"/>
    </xf>
    <xf numFmtId="0" fontId="7" fillId="0" borderId="82" xfId="3" applyFont="1" applyBorder="1" applyAlignment="1">
      <alignment horizontal="left"/>
    </xf>
    <xf numFmtId="0" fontId="7" fillId="0" borderId="83" xfId="3" applyFont="1" applyBorder="1"/>
    <xf numFmtId="0" fontId="7" fillId="0" borderId="84" xfId="3" applyFont="1" applyBorder="1" applyAlignment="1">
      <alignment horizontal="center"/>
    </xf>
    <xf numFmtId="4" fontId="7" fillId="0" borderId="85" xfId="2" applyNumberFormat="1" applyFont="1" applyBorder="1"/>
    <xf numFmtId="4" fontId="7" fillId="0" borderId="86" xfId="3" applyNumberFormat="1" applyFont="1" applyBorder="1"/>
    <xf numFmtId="9" fontId="7" fillId="0" borderId="84" xfId="4" applyFont="1" applyBorder="1" applyAlignment="1">
      <alignment horizontal="center"/>
    </xf>
    <xf numFmtId="4" fontId="7" fillId="0" borderId="87" xfId="3" applyNumberFormat="1" applyFont="1" applyBorder="1"/>
    <xf numFmtId="4" fontId="7" fillId="0" borderId="88" xfId="3" applyNumberFormat="1" applyFont="1" applyBorder="1"/>
    <xf numFmtId="0" fontId="7" fillId="0" borderId="89" xfId="3" applyFont="1" applyBorder="1" applyAlignment="1">
      <alignment horizontal="left"/>
    </xf>
    <xf numFmtId="0" fontId="7" fillId="0" borderId="90" xfId="3" applyFont="1" applyBorder="1" applyAlignment="1">
      <alignment horizontal="left"/>
    </xf>
    <xf numFmtId="0" fontId="7" fillId="0" borderId="91" xfId="3" applyFont="1" applyBorder="1" applyAlignment="1">
      <alignment horizontal="left"/>
    </xf>
    <xf numFmtId="0" fontId="7" fillId="0" borderId="92" xfId="3" applyFont="1" applyBorder="1" applyAlignment="1">
      <alignment horizontal="left"/>
    </xf>
    <xf numFmtId="0" fontId="7" fillId="0" borderId="36" xfId="3" applyFont="1" applyBorder="1" applyAlignment="1">
      <alignment horizontal="left"/>
    </xf>
    <xf numFmtId="0" fontId="10" fillId="0" borderId="36" xfId="3" applyFont="1" applyBorder="1" applyAlignment="1">
      <alignment horizontal="left"/>
    </xf>
    <xf numFmtId="0" fontId="7" fillId="0" borderId="93" xfId="3" applyFont="1" applyBorder="1" applyAlignment="1">
      <alignment horizontal="left"/>
    </xf>
    <xf numFmtId="0" fontId="7" fillId="0" borderId="25" xfId="3" applyFont="1" applyBorder="1" applyAlignment="1">
      <alignment horizontal="left"/>
    </xf>
    <xf numFmtId="0" fontId="7" fillId="0" borderId="94" xfId="3" applyFont="1" applyBorder="1" applyAlignment="1">
      <alignment horizontal="left"/>
    </xf>
    <xf numFmtId="0" fontId="7" fillId="0" borderId="13" xfId="3" applyFont="1" applyBorder="1" applyAlignment="1">
      <alignment horizontal="left"/>
    </xf>
    <xf numFmtId="0" fontId="7" fillId="0" borderId="79" xfId="3" applyFont="1" applyBorder="1" applyAlignment="1">
      <alignment horizontal="left"/>
    </xf>
    <xf numFmtId="0" fontId="7" fillId="0" borderId="95" xfId="3" applyFont="1" applyBorder="1"/>
    <xf numFmtId="4" fontId="7" fillId="0" borderId="96" xfId="2" applyNumberFormat="1" applyFont="1" applyBorder="1"/>
    <xf numFmtId="4" fontId="7" fillId="0" borderId="97" xfId="3" applyNumberFormat="1" applyFont="1" applyBorder="1"/>
    <xf numFmtId="4" fontId="7" fillId="0" borderId="98" xfId="3" applyNumberFormat="1" applyFont="1" applyBorder="1"/>
    <xf numFmtId="4" fontId="7" fillId="0" borderId="99" xfId="3" applyNumberFormat="1" applyFont="1" applyBorder="1"/>
  </cellXfs>
  <cellStyles count="5">
    <cellStyle name="Čárka" xfId="1" builtinId="3"/>
    <cellStyle name="Měna" xfId="2" builtinId="4"/>
    <cellStyle name="Normální" xfId="0" builtinId="0"/>
    <cellStyle name="normální_MOJE" xfId="3"/>
    <cellStyle name="Procenta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16" zoomScale="112" zoomScaleNormal="112" workbookViewId="0">
      <selection activeCell="B45" sqref="B45:K45"/>
    </sheetView>
  </sheetViews>
  <sheetFormatPr defaultRowHeight="12.75" x14ac:dyDescent="0.2"/>
  <cols>
    <col min="1" max="1" width="4.28515625" customWidth="1"/>
    <col min="2" max="2" width="27.5703125" customWidth="1"/>
    <col min="3" max="3" width="9" customWidth="1"/>
    <col min="4" max="4" width="14.5703125" customWidth="1"/>
    <col min="5" max="5" width="13.85546875" customWidth="1"/>
    <col min="6" max="6" width="11.5703125" customWidth="1"/>
    <col min="7" max="7" width="9.5703125" customWidth="1"/>
    <col min="8" max="8" width="15" customWidth="1"/>
    <col min="9" max="9" width="13.85546875" customWidth="1"/>
    <col min="10" max="10" width="11.5703125" customWidth="1"/>
    <col min="11" max="11" width="8.140625" customWidth="1"/>
  </cols>
  <sheetData>
    <row r="1" spans="1:12" ht="12.75" customHeight="1" x14ac:dyDescent="0.2">
      <c r="A1" s="1"/>
      <c r="B1" s="1"/>
      <c r="C1" s="2"/>
      <c r="D1" s="2"/>
      <c r="E1" s="2"/>
      <c r="F1" s="2"/>
      <c r="G1" s="2"/>
      <c r="H1" s="2"/>
      <c r="I1" s="2"/>
      <c r="J1" s="3"/>
      <c r="K1" s="2"/>
    </row>
    <row r="2" spans="1:12" ht="15" customHeight="1" thickBot="1" x14ac:dyDescent="0.25">
      <c r="A2" s="1"/>
      <c r="B2" s="4" t="s">
        <v>0</v>
      </c>
      <c r="C2" s="145" t="s">
        <v>1</v>
      </c>
      <c r="D2" s="145"/>
      <c r="E2" s="145"/>
      <c r="F2" s="145"/>
      <c r="G2" s="145"/>
      <c r="H2" s="5"/>
      <c r="I2" s="6" t="s">
        <v>2</v>
      </c>
      <c r="J2" s="7">
        <v>43465</v>
      </c>
      <c r="K2" s="2"/>
    </row>
    <row r="3" spans="1:12" ht="11.25" hidden="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" customHeight="1" x14ac:dyDescent="0.2">
      <c r="A4" s="2"/>
      <c r="B4" s="8" t="s">
        <v>3</v>
      </c>
      <c r="C4" s="9"/>
      <c r="D4" s="146" t="s">
        <v>4</v>
      </c>
      <c r="E4" s="146"/>
      <c r="F4" s="146"/>
      <c r="G4" s="146"/>
      <c r="H4" s="146" t="s">
        <v>5</v>
      </c>
      <c r="I4" s="146"/>
      <c r="J4" s="146"/>
      <c r="K4" s="146"/>
      <c r="L4" s="107"/>
    </row>
    <row r="5" spans="1:12" ht="13.5" customHeight="1" x14ac:dyDescent="0.2">
      <c r="A5" s="9"/>
      <c r="B5" s="10"/>
      <c r="C5" s="9"/>
      <c r="D5" s="11" t="s">
        <v>6</v>
      </c>
      <c r="E5" s="12" t="s">
        <v>7</v>
      </c>
      <c r="F5" s="13" t="s">
        <v>8</v>
      </c>
      <c r="G5" s="108" t="s">
        <v>9</v>
      </c>
      <c r="H5" s="11" t="s">
        <v>6</v>
      </c>
      <c r="I5" s="12" t="s">
        <v>7</v>
      </c>
      <c r="J5" s="13" t="s">
        <v>8</v>
      </c>
      <c r="K5" s="108" t="s">
        <v>9</v>
      </c>
      <c r="L5" s="107"/>
    </row>
    <row r="6" spans="1:12" ht="12.75" customHeight="1" thickBot="1" x14ac:dyDescent="0.25">
      <c r="A6" s="9"/>
      <c r="B6" s="14"/>
      <c r="C6" s="15" t="s">
        <v>10</v>
      </c>
      <c r="D6" s="16" t="s">
        <v>11</v>
      </c>
      <c r="E6" s="17" t="s">
        <v>12</v>
      </c>
      <c r="F6" s="17" t="s">
        <v>13</v>
      </c>
      <c r="G6" s="109" t="s">
        <v>14</v>
      </c>
      <c r="H6" s="18" t="s">
        <v>15</v>
      </c>
      <c r="I6" s="19" t="s">
        <v>16</v>
      </c>
      <c r="J6" s="19" t="s">
        <v>17</v>
      </c>
      <c r="K6" s="110" t="s">
        <v>18</v>
      </c>
      <c r="L6" s="107"/>
    </row>
    <row r="7" spans="1:12" ht="13.5" thickBot="1" x14ac:dyDescent="0.25">
      <c r="A7" s="9"/>
      <c r="B7" s="149" t="s">
        <v>19</v>
      </c>
      <c r="C7" s="150"/>
      <c r="D7" s="52">
        <f>SUM(D8:D20)</f>
        <v>14853100</v>
      </c>
      <c r="E7" s="52">
        <f>SUM(E8:E20)</f>
        <v>17603000</v>
      </c>
      <c r="F7" s="52">
        <f>SUM(F8:F20)</f>
        <v>16952483.719999999</v>
      </c>
      <c r="G7" s="111">
        <f t="shared" ref="G7:G21" si="0">F7/E7</f>
        <v>0.96304514684996867</v>
      </c>
      <c r="H7" s="52">
        <f>SUM(H8:H20)</f>
        <v>490000</v>
      </c>
      <c r="I7" s="52">
        <f>SUM(I8:I20)</f>
        <v>490000</v>
      </c>
      <c r="J7" s="57">
        <f>SUM(J8:J20)</f>
        <v>446730</v>
      </c>
      <c r="K7" s="71">
        <f>J7/I7</f>
        <v>0.91169387755102038</v>
      </c>
      <c r="L7" s="107"/>
    </row>
    <row r="8" spans="1:12" ht="12.75" customHeight="1" x14ac:dyDescent="0.2">
      <c r="A8" s="9"/>
      <c r="B8" s="38" t="s">
        <v>20</v>
      </c>
      <c r="C8" s="160"/>
      <c r="D8" s="140">
        <v>7380000</v>
      </c>
      <c r="E8" s="112">
        <v>7380000</v>
      </c>
      <c r="F8" s="54">
        <v>6300642.2699999996</v>
      </c>
      <c r="G8" s="113">
        <f t="shared" si="0"/>
        <v>0.85374556504065036</v>
      </c>
      <c r="H8" s="47">
        <v>0</v>
      </c>
      <c r="I8" s="48">
        <v>0</v>
      </c>
      <c r="J8" s="54">
        <v>0</v>
      </c>
      <c r="K8" s="113">
        <v>0</v>
      </c>
      <c r="L8" s="107"/>
    </row>
    <row r="9" spans="1:12" ht="12.75" customHeight="1" x14ac:dyDescent="0.2">
      <c r="A9" s="9"/>
      <c r="B9" s="152" t="s">
        <v>21</v>
      </c>
      <c r="C9" s="161"/>
      <c r="D9" s="141">
        <v>0</v>
      </c>
      <c r="E9" s="114">
        <v>240000</v>
      </c>
      <c r="F9" s="33">
        <v>207248</v>
      </c>
      <c r="G9" s="115">
        <f t="shared" si="0"/>
        <v>0.86353333333333337</v>
      </c>
      <c r="H9" s="60">
        <v>0</v>
      </c>
      <c r="I9" s="61">
        <v>0</v>
      </c>
      <c r="J9" s="33">
        <v>0</v>
      </c>
      <c r="K9" s="115">
        <v>0</v>
      </c>
      <c r="L9" s="107"/>
    </row>
    <row r="10" spans="1:12" ht="12.75" customHeight="1" x14ac:dyDescent="0.2">
      <c r="A10" s="9"/>
      <c r="B10" s="162" t="s">
        <v>68</v>
      </c>
      <c r="C10" s="163"/>
      <c r="D10" s="141">
        <v>0</v>
      </c>
      <c r="E10" s="114">
        <v>10000</v>
      </c>
      <c r="F10" s="33">
        <v>9973.6</v>
      </c>
      <c r="G10" s="116">
        <f t="shared" si="0"/>
        <v>0.99736000000000002</v>
      </c>
      <c r="H10" s="60">
        <v>0</v>
      </c>
      <c r="I10" s="61">
        <v>0</v>
      </c>
      <c r="J10" s="33">
        <v>0</v>
      </c>
      <c r="K10" s="115">
        <v>0</v>
      </c>
      <c r="L10" s="107"/>
    </row>
    <row r="11" spans="1:12" ht="12.75" customHeight="1" x14ac:dyDescent="0.2">
      <c r="A11" s="9"/>
      <c r="B11" s="131" t="s">
        <v>72</v>
      </c>
      <c r="C11" s="164"/>
      <c r="D11" s="141">
        <v>0</v>
      </c>
      <c r="E11" s="114">
        <v>791000</v>
      </c>
      <c r="F11" s="33">
        <v>791000</v>
      </c>
      <c r="G11" s="116">
        <f t="shared" si="0"/>
        <v>1</v>
      </c>
      <c r="H11" s="60">
        <v>0</v>
      </c>
      <c r="I11" s="61">
        <v>0</v>
      </c>
      <c r="J11" s="33">
        <v>0</v>
      </c>
      <c r="K11" s="115">
        <v>0</v>
      </c>
      <c r="L11" s="107"/>
    </row>
    <row r="12" spans="1:12" ht="12.75" customHeight="1" x14ac:dyDescent="0.2">
      <c r="A12" s="9"/>
      <c r="B12" s="70" t="s">
        <v>71</v>
      </c>
      <c r="C12" s="164"/>
      <c r="D12" s="141">
        <v>0</v>
      </c>
      <c r="E12" s="114">
        <v>329000</v>
      </c>
      <c r="F12" s="33">
        <v>329000</v>
      </c>
      <c r="G12" s="116">
        <f t="shared" si="0"/>
        <v>1</v>
      </c>
      <c r="H12" s="60">
        <v>0</v>
      </c>
      <c r="I12" s="61">
        <v>0</v>
      </c>
      <c r="J12" s="33">
        <v>0</v>
      </c>
      <c r="K12" s="115">
        <v>0</v>
      </c>
      <c r="L12" s="107"/>
    </row>
    <row r="13" spans="1:12" ht="12.75" customHeight="1" x14ac:dyDescent="0.2">
      <c r="A13" s="9"/>
      <c r="B13" s="70" t="s">
        <v>70</v>
      </c>
      <c r="C13" s="164"/>
      <c r="D13" s="141">
        <v>0</v>
      </c>
      <c r="E13" s="114">
        <v>2252000</v>
      </c>
      <c r="F13" s="33">
        <v>2252000</v>
      </c>
      <c r="G13" s="116">
        <f t="shared" si="0"/>
        <v>1</v>
      </c>
      <c r="H13" s="60">
        <v>0</v>
      </c>
      <c r="I13" s="61">
        <v>0</v>
      </c>
      <c r="J13" s="33">
        <v>0</v>
      </c>
      <c r="K13" s="115">
        <v>0</v>
      </c>
      <c r="L13" s="107"/>
    </row>
    <row r="14" spans="1:12" ht="12.75" customHeight="1" x14ac:dyDescent="0.2">
      <c r="A14" s="9"/>
      <c r="B14" s="70" t="s">
        <v>69</v>
      </c>
      <c r="C14" s="165"/>
      <c r="D14" s="141">
        <v>0</v>
      </c>
      <c r="E14" s="114">
        <v>891000</v>
      </c>
      <c r="F14" s="33">
        <v>891000</v>
      </c>
      <c r="G14" s="116">
        <f t="shared" si="0"/>
        <v>1</v>
      </c>
      <c r="H14" s="60">
        <v>0</v>
      </c>
      <c r="I14" s="61">
        <v>0</v>
      </c>
      <c r="J14" s="33">
        <v>0</v>
      </c>
      <c r="K14" s="115">
        <v>0</v>
      </c>
      <c r="L14" s="107"/>
    </row>
    <row r="15" spans="1:12" ht="12" customHeight="1" x14ac:dyDescent="0.2">
      <c r="A15" s="9"/>
      <c r="B15" s="70" t="s">
        <v>22</v>
      </c>
      <c r="C15" s="165"/>
      <c r="D15" s="141">
        <v>2103100</v>
      </c>
      <c r="E15" s="114">
        <v>0</v>
      </c>
      <c r="F15" s="33">
        <v>0</v>
      </c>
      <c r="G15" s="119">
        <v>0</v>
      </c>
      <c r="H15" s="46">
        <v>0</v>
      </c>
      <c r="I15" s="43">
        <v>45000</v>
      </c>
      <c r="J15" s="33">
        <v>51070</v>
      </c>
      <c r="K15" s="116">
        <f t="shared" ref="K15:K16" si="1">SUM(J15/I15)</f>
        <v>1.1348888888888888</v>
      </c>
      <c r="L15" s="129" t="s">
        <v>12</v>
      </c>
    </row>
    <row r="16" spans="1:12" ht="12.75" customHeight="1" x14ac:dyDescent="0.2">
      <c r="A16" s="9"/>
      <c r="B16" s="151" t="s">
        <v>23</v>
      </c>
      <c r="C16" s="166"/>
      <c r="D16" s="142">
        <v>270000</v>
      </c>
      <c r="E16" s="22">
        <v>270000</v>
      </c>
      <c r="F16" s="21">
        <v>308774.48</v>
      </c>
      <c r="G16" s="119">
        <f t="shared" ref="G16" si="2">F16/E16</f>
        <v>1.1436091851851851</v>
      </c>
      <c r="H16" s="46">
        <v>0</v>
      </c>
      <c r="I16" s="43">
        <v>95000</v>
      </c>
      <c r="J16" s="23">
        <v>49434</v>
      </c>
      <c r="K16" s="116">
        <f t="shared" si="1"/>
        <v>0.52035789473684213</v>
      </c>
      <c r="L16" s="129" t="s">
        <v>12</v>
      </c>
    </row>
    <row r="17" spans="1:14" ht="12.75" customHeight="1" x14ac:dyDescent="0.2">
      <c r="A17" s="9"/>
      <c r="B17" s="151" t="s">
        <v>24</v>
      </c>
      <c r="C17" s="166"/>
      <c r="D17" s="142">
        <v>1100000</v>
      </c>
      <c r="E17" s="22">
        <v>1100000</v>
      </c>
      <c r="F17" s="21">
        <v>1301764</v>
      </c>
      <c r="G17" s="119">
        <f t="shared" ref="G17" si="3">F17/E17</f>
        <v>1.1834218181818181</v>
      </c>
      <c r="H17" s="46">
        <v>200000</v>
      </c>
      <c r="I17" s="43">
        <v>200000</v>
      </c>
      <c r="J17" s="55">
        <v>214973</v>
      </c>
      <c r="K17" s="116">
        <f>SUM(J17/I17)</f>
        <v>1.074865</v>
      </c>
      <c r="L17" s="107"/>
    </row>
    <row r="18" spans="1:14" ht="12.75" customHeight="1" x14ac:dyDescent="0.2">
      <c r="A18" s="9"/>
      <c r="B18" s="40" t="s">
        <v>25</v>
      </c>
      <c r="C18" s="167"/>
      <c r="D18" s="143">
        <v>790000</v>
      </c>
      <c r="E18" s="25">
        <v>790000</v>
      </c>
      <c r="F18" s="23">
        <v>788427.8</v>
      </c>
      <c r="G18" s="119">
        <f t="shared" ref="G18" si="4">F18/E18</f>
        <v>0.99800987341772163</v>
      </c>
      <c r="H18" s="46">
        <v>120000</v>
      </c>
      <c r="I18" s="43">
        <v>120000</v>
      </c>
      <c r="J18" s="33">
        <v>124623</v>
      </c>
      <c r="K18" s="116">
        <f>SUM(J18/I18)</f>
        <v>1.0385249999999999</v>
      </c>
      <c r="L18" s="107"/>
    </row>
    <row r="19" spans="1:14" ht="12.75" customHeight="1" x14ac:dyDescent="0.2">
      <c r="A19" s="9"/>
      <c r="B19" s="40" t="s">
        <v>26</v>
      </c>
      <c r="C19" s="168"/>
      <c r="D19" s="143">
        <v>3200000</v>
      </c>
      <c r="E19" s="25">
        <v>3500000</v>
      </c>
      <c r="F19" s="23">
        <v>3686856</v>
      </c>
      <c r="G19" s="121">
        <f t="shared" ref="G19" si="5">F19/E19</f>
        <v>1.0533874285714286</v>
      </c>
      <c r="H19" s="46">
        <v>170000</v>
      </c>
      <c r="I19" s="43">
        <v>30000</v>
      </c>
      <c r="J19" s="33">
        <v>6630</v>
      </c>
      <c r="K19" s="116">
        <f>SUM(J19/I19)</f>
        <v>0.221</v>
      </c>
      <c r="L19" s="129" t="s">
        <v>12</v>
      </c>
    </row>
    <row r="20" spans="1:14" ht="13.5" customHeight="1" thickBot="1" x14ac:dyDescent="0.25">
      <c r="A20" s="9"/>
      <c r="B20" s="169" t="s">
        <v>27</v>
      </c>
      <c r="C20" s="170"/>
      <c r="D20" s="144">
        <v>10000</v>
      </c>
      <c r="E20" s="25">
        <v>50000</v>
      </c>
      <c r="F20" s="23">
        <v>85797.57</v>
      </c>
      <c r="G20" s="117">
        <f t="shared" si="0"/>
        <v>1.7159514000000002</v>
      </c>
      <c r="H20" s="44">
        <v>0</v>
      </c>
      <c r="I20" s="45">
        <v>0</v>
      </c>
      <c r="J20" s="56">
        <v>0</v>
      </c>
      <c r="K20" s="117">
        <v>0</v>
      </c>
      <c r="L20" s="107"/>
    </row>
    <row r="21" spans="1:14" ht="13.5" thickBot="1" x14ac:dyDescent="0.25">
      <c r="A21" s="9"/>
      <c r="B21" s="147" t="s">
        <v>28</v>
      </c>
      <c r="C21" s="148"/>
      <c r="D21" s="53">
        <f>SUM(D22:D61)</f>
        <v>14853100</v>
      </c>
      <c r="E21" s="68">
        <f>SUM(E22:E61)</f>
        <v>17603000</v>
      </c>
      <c r="F21" s="58">
        <f>SUM(F22:F61)</f>
        <v>16952483.719999999</v>
      </c>
      <c r="G21" s="118">
        <f t="shared" si="0"/>
        <v>0.96304514684996867</v>
      </c>
      <c r="H21" s="95">
        <f>SUM(H22:H61)</f>
        <v>229000</v>
      </c>
      <c r="I21" s="53">
        <f>SUM(I22:I61)</f>
        <v>229000</v>
      </c>
      <c r="J21" s="58">
        <f>SUM(J22:J61)</f>
        <v>292087.97000000003</v>
      </c>
      <c r="K21" s="118">
        <f>J21/I21</f>
        <v>1.2754933187772928</v>
      </c>
      <c r="L21" s="107"/>
    </row>
    <row r="22" spans="1:14" x14ac:dyDescent="0.2">
      <c r="A22" s="9"/>
      <c r="B22" s="72" t="s">
        <v>29</v>
      </c>
      <c r="C22" s="134">
        <v>501</v>
      </c>
      <c r="D22" s="87">
        <v>360000</v>
      </c>
      <c r="E22" s="67">
        <v>444000</v>
      </c>
      <c r="F22" s="92">
        <v>516471.79</v>
      </c>
      <c r="G22" s="119">
        <f t="shared" ref="G22:G46" si="6">F22/E22</f>
        <v>1.1632247522522523</v>
      </c>
      <c r="H22" s="37">
        <v>5000</v>
      </c>
      <c r="I22" s="130">
        <v>30000</v>
      </c>
      <c r="J22" s="88">
        <v>21949.38</v>
      </c>
      <c r="K22" s="137">
        <f>J22/I22</f>
        <v>0.73164600000000002</v>
      </c>
      <c r="L22" s="129" t="s">
        <v>12</v>
      </c>
      <c r="N22" t="s">
        <v>12</v>
      </c>
    </row>
    <row r="23" spans="1:14" x14ac:dyDescent="0.2">
      <c r="A23" s="9"/>
      <c r="B23" s="72" t="s">
        <v>73</v>
      </c>
      <c r="C23" s="135">
        <v>501</v>
      </c>
      <c r="D23" s="87">
        <v>0</v>
      </c>
      <c r="E23" s="67">
        <v>10000</v>
      </c>
      <c r="F23" s="92">
        <v>9973.6</v>
      </c>
      <c r="G23" s="132">
        <f t="shared" si="6"/>
        <v>0.99736000000000002</v>
      </c>
      <c r="H23" s="60">
        <v>0</v>
      </c>
      <c r="I23" s="61">
        <v>0</v>
      </c>
      <c r="J23" s="33">
        <v>0</v>
      </c>
      <c r="K23" s="138">
        <v>0</v>
      </c>
      <c r="L23" s="129"/>
    </row>
    <row r="24" spans="1:14" x14ac:dyDescent="0.2">
      <c r="A24" s="9"/>
      <c r="B24" s="72" t="s">
        <v>74</v>
      </c>
      <c r="C24" s="135">
        <v>501</v>
      </c>
      <c r="D24" s="87">
        <v>0</v>
      </c>
      <c r="E24" s="67">
        <v>472000</v>
      </c>
      <c r="F24" s="92">
        <v>227615.4</v>
      </c>
      <c r="G24" s="132">
        <f t="shared" si="6"/>
        <v>0.48223601694915252</v>
      </c>
      <c r="H24" s="60">
        <v>0</v>
      </c>
      <c r="I24" s="61">
        <v>0</v>
      </c>
      <c r="J24" s="33">
        <v>0</v>
      </c>
      <c r="K24" s="138">
        <v>0</v>
      </c>
      <c r="L24" s="129"/>
    </row>
    <row r="25" spans="1:14" ht="12" customHeight="1" x14ac:dyDescent="0.2">
      <c r="A25" s="9"/>
      <c r="B25" s="73" t="s">
        <v>30</v>
      </c>
      <c r="C25" s="83">
        <v>501</v>
      </c>
      <c r="D25" s="77">
        <v>1800000</v>
      </c>
      <c r="E25" s="66">
        <v>2100000</v>
      </c>
      <c r="F25" s="55">
        <v>2255808.0699999998</v>
      </c>
      <c r="G25" s="119">
        <f t="shared" si="6"/>
        <v>1.0741943190476189</v>
      </c>
      <c r="H25" s="28">
        <v>85000</v>
      </c>
      <c r="I25" s="86">
        <v>60000</v>
      </c>
      <c r="J25" s="89">
        <v>58782.36</v>
      </c>
      <c r="K25" s="119">
        <f>J25/I25</f>
        <v>0.97970599999999997</v>
      </c>
      <c r="L25" s="129" t="s">
        <v>12</v>
      </c>
      <c r="N25" t="s">
        <v>12</v>
      </c>
    </row>
    <row r="26" spans="1:14" ht="12" customHeight="1" x14ac:dyDescent="0.2">
      <c r="A26" s="9"/>
      <c r="B26" s="74" t="s">
        <v>31</v>
      </c>
      <c r="C26" s="84">
        <v>502</v>
      </c>
      <c r="D26" s="77">
        <v>810000</v>
      </c>
      <c r="E26" s="66">
        <v>810000</v>
      </c>
      <c r="F26" s="55">
        <v>873658.73</v>
      </c>
      <c r="G26" s="119">
        <f>F26/E26</f>
        <v>1.0785910246913579</v>
      </c>
      <c r="H26" s="21">
        <v>20000</v>
      </c>
      <c r="I26" s="20">
        <v>20000</v>
      </c>
      <c r="J26" s="86">
        <v>11344.2</v>
      </c>
      <c r="K26" s="120">
        <f>J26/I26</f>
        <v>0.56720999999999999</v>
      </c>
      <c r="L26" s="107"/>
    </row>
    <row r="27" spans="1:14" ht="12" customHeight="1" x14ac:dyDescent="0.2">
      <c r="A27" s="9"/>
      <c r="B27" s="74" t="s">
        <v>32</v>
      </c>
      <c r="C27" s="84">
        <v>511</v>
      </c>
      <c r="D27" s="77">
        <v>200000</v>
      </c>
      <c r="E27" s="66">
        <v>340000</v>
      </c>
      <c r="F27" s="55">
        <v>337226.02</v>
      </c>
      <c r="G27" s="119">
        <f>F27/E27</f>
        <v>0.99184123529411772</v>
      </c>
      <c r="H27" s="21">
        <v>0</v>
      </c>
      <c r="I27" s="20">
        <v>0</v>
      </c>
      <c r="J27" s="86">
        <v>0</v>
      </c>
      <c r="K27" s="120">
        <v>0</v>
      </c>
      <c r="L27" s="107"/>
    </row>
    <row r="28" spans="1:14" ht="12" customHeight="1" x14ac:dyDescent="0.2">
      <c r="A28" s="9"/>
      <c r="B28" s="75" t="s">
        <v>75</v>
      </c>
      <c r="C28" s="84">
        <v>511</v>
      </c>
      <c r="D28" s="77">
        <v>0</v>
      </c>
      <c r="E28" s="66">
        <v>270000</v>
      </c>
      <c r="F28" s="55">
        <v>118340.13</v>
      </c>
      <c r="G28" s="119">
        <f t="shared" si="6"/>
        <v>0.43829677777777781</v>
      </c>
      <c r="H28" s="21">
        <v>15000</v>
      </c>
      <c r="I28" s="20">
        <v>15000</v>
      </c>
      <c r="J28" s="90">
        <v>14937.35</v>
      </c>
      <c r="K28" s="120">
        <f>J28/I28</f>
        <v>0.99582333333333339</v>
      </c>
      <c r="L28" s="107"/>
    </row>
    <row r="29" spans="1:14" ht="12" customHeight="1" x14ac:dyDescent="0.2">
      <c r="A29" s="9"/>
      <c r="B29" s="75" t="s">
        <v>33</v>
      </c>
      <c r="C29" s="84">
        <v>512</v>
      </c>
      <c r="D29" s="77">
        <v>55000</v>
      </c>
      <c r="E29" s="66">
        <v>55000</v>
      </c>
      <c r="F29" s="55">
        <v>45071</v>
      </c>
      <c r="G29" s="119">
        <f t="shared" si="6"/>
        <v>0.81947272727272724</v>
      </c>
      <c r="H29" s="21">
        <v>0</v>
      </c>
      <c r="I29" s="20">
        <v>0</v>
      </c>
      <c r="J29" s="90">
        <v>0</v>
      </c>
      <c r="K29" s="120">
        <v>0</v>
      </c>
      <c r="L29" s="107"/>
    </row>
    <row r="30" spans="1:14" ht="11.25" customHeight="1" x14ac:dyDescent="0.2">
      <c r="A30" s="9"/>
      <c r="B30" s="75" t="s">
        <v>34</v>
      </c>
      <c r="C30" s="84">
        <v>513</v>
      </c>
      <c r="D30" s="77">
        <v>10000</v>
      </c>
      <c r="E30" s="66">
        <v>18000</v>
      </c>
      <c r="F30" s="55">
        <v>18675.2</v>
      </c>
      <c r="G30" s="119">
        <f t="shared" si="6"/>
        <v>1.0375111111111111</v>
      </c>
      <c r="H30" s="21">
        <v>0</v>
      </c>
      <c r="I30" s="20">
        <v>0</v>
      </c>
      <c r="J30" s="90">
        <v>0</v>
      </c>
      <c r="K30" s="120">
        <v>0</v>
      </c>
      <c r="L30" s="107"/>
    </row>
    <row r="31" spans="1:14" ht="11.25" customHeight="1" x14ac:dyDescent="0.2">
      <c r="A31" s="9"/>
      <c r="B31" s="74" t="s">
        <v>35</v>
      </c>
      <c r="C31" s="84">
        <v>518</v>
      </c>
      <c r="D31" s="77">
        <v>750000</v>
      </c>
      <c r="E31" s="66">
        <v>810000</v>
      </c>
      <c r="F31" s="55">
        <v>824752.63</v>
      </c>
      <c r="G31" s="119">
        <f t="shared" si="6"/>
        <v>1.0182131234567902</v>
      </c>
      <c r="H31" s="21">
        <v>0</v>
      </c>
      <c r="I31" s="20">
        <v>0</v>
      </c>
      <c r="J31" s="90">
        <v>0</v>
      </c>
      <c r="K31" s="120">
        <v>0</v>
      </c>
      <c r="L31" s="107"/>
    </row>
    <row r="32" spans="1:14" ht="12" customHeight="1" x14ac:dyDescent="0.2">
      <c r="A32" s="9"/>
      <c r="B32" s="74" t="s">
        <v>76</v>
      </c>
      <c r="C32" s="84">
        <v>518</v>
      </c>
      <c r="D32" s="77">
        <v>0</v>
      </c>
      <c r="E32" s="66">
        <v>60000</v>
      </c>
      <c r="F32" s="55">
        <v>6155.38</v>
      </c>
      <c r="G32" s="119">
        <f t="shared" si="6"/>
        <v>0.10258966666666666</v>
      </c>
      <c r="H32" s="21">
        <v>20000</v>
      </c>
      <c r="I32" s="20">
        <v>20000</v>
      </c>
      <c r="J32" s="90">
        <v>21383.4</v>
      </c>
      <c r="K32" s="120">
        <f t="shared" ref="K32:K63" si="7">J32/I32</f>
        <v>1.0691700000000002</v>
      </c>
      <c r="L32" s="107"/>
    </row>
    <row r="33" spans="1:14" ht="12" customHeight="1" x14ac:dyDescent="0.2">
      <c r="A33" s="9"/>
      <c r="B33" s="75" t="s">
        <v>36</v>
      </c>
      <c r="C33" s="84">
        <v>521</v>
      </c>
      <c r="D33" s="77">
        <v>911000</v>
      </c>
      <c r="E33" s="66">
        <v>107900</v>
      </c>
      <c r="F33" s="55">
        <v>501359</v>
      </c>
      <c r="G33" s="119">
        <f t="shared" si="6"/>
        <v>4.6465152919369785</v>
      </c>
      <c r="H33" s="21">
        <v>60000</v>
      </c>
      <c r="I33" s="20">
        <v>60000</v>
      </c>
      <c r="J33" s="90">
        <v>108395</v>
      </c>
      <c r="K33" s="120">
        <f t="shared" si="7"/>
        <v>1.8065833333333334</v>
      </c>
      <c r="L33" s="107"/>
      <c r="N33" t="s">
        <v>12</v>
      </c>
    </row>
    <row r="34" spans="1:14" ht="12" customHeight="1" x14ac:dyDescent="0.2">
      <c r="A34" s="9"/>
      <c r="B34" s="75" t="s">
        <v>36</v>
      </c>
      <c r="C34" s="84">
        <v>521</v>
      </c>
      <c r="D34" s="77">
        <v>0</v>
      </c>
      <c r="E34" s="66">
        <v>370000</v>
      </c>
      <c r="F34" s="55">
        <v>0</v>
      </c>
      <c r="G34" s="119">
        <f t="shared" si="6"/>
        <v>0</v>
      </c>
      <c r="H34" s="21">
        <v>0</v>
      </c>
      <c r="I34" s="20">
        <v>0</v>
      </c>
      <c r="J34" s="90">
        <v>0</v>
      </c>
      <c r="K34" s="120">
        <v>0</v>
      </c>
      <c r="L34" s="107"/>
    </row>
    <row r="35" spans="1:14" ht="12" customHeight="1" x14ac:dyDescent="0.2">
      <c r="A35" s="9"/>
      <c r="B35" s="75" t="s">
        <v>37</v>
      </c>
      <c r="C35" s="84">
        <v>521</v>
      </c>
      <c r="D35" s="77">
        <v>5084000</v>
      </c>
      <c r="E35" s="66">
        <v>4054000</v>
      </c>
      <c r="F35" s="55">
        <v>3969998</v>
      </c>
      <c r="G35" s="119">
        <f t="shared" si="6"/>
        <v>0.97927923038973852</v>
      </c>
      <c r="H35" s="21">
        <v>0</v>
      </c>
      <c r="I35" s="20">
        <v>0</v>
      </c>
      <c r="J35" s="90">
        <v>0</v>
      </c>
      <c r="K35" s="120">
        <v>0</v>
      </c>
      <c r="L35" s="107"/>
    </row>
    <row r="36" spans="1:14" ht="12" customHeight="1" x14ac:dyDescent="0.2">
      <c r="A36" s="9"/>
      <c r="B36" s="75" t="s">
        <v>38</v>
      </c>
      <c r="C36" s="84">
        <v>521</v>
      </c>
      <c r="D36" s="77">
        <v>0</v>
      </c>
      <c r="E36" s="66">
        <v>2310900</v>
      </c>
      <c r="F36" s="89">
        <v>2310900</v>
      </c>
      <c r="G36" s="119">
        <f t="shared" si="6"/>
        <v>1</v>
      </c>
      <c r="H36" s="21">
        <v>0</v>
      </c>
      <c r="I36" s="20">
        <v>0</v>
      </c>
      <c r="J36" s="90">
        <v>0</v>
      </c>
      <c r="K36" s="120">
        <v>0</v>
      </c>
      <c r="L36" s="107"/>
    </row>
    <row r="37" spans="1:14" ht="12" customHeight="1" x14ac:dyDescent="0.2">
      <c r="A37" s="9"/>
      <c r="B37" s="75" t="s">
        <v>39</v>
      </c>
      <c r="C37" s="84">
        <v>521</v>
      </c>
      <c r="D37" s="78">
        <v>0</v>
      </c>
      <c r="E37" s="69">
        <v>823500</v>
      </c>
      <c r="F37" s="93">
        <v>823500</v>
      </c>
      <c r="G37" s="119">
        <f t="shared" si="6"/>
        <v>1</v>
      </c>
      <c r="H37" s="21">
        <v>0</v>
      </c>
      <c r="I37" s="20">
        <v>0</v>
      </c>
      <c r="J37" s="90">
        <v>0</v>
      </c>
      <c r="K37" s="120">
        <v>0</v>
      </c>
      <c r="L37" s="107"/>
    </row>
    <row r="38" spans="1:14" ht="12" customHeight="1" x14ac:dyDescent="0.2">
      <c r="A38" s="9"/>
      <c r="B38" s="75" t="s">
        <v>40</v>
      </c>
      <c r="C38" s="84">
        <v>521</v>
      </c>
      <c r="D38" s="77">
        <v>1270000</v>
      </c>
      <c r="E38" s="66">
        <v>0</v>
      </c>
      <c r="F38" s="89">
        <v>0</v>
      </c>
      <c r="G38" s="119">
        <v>0</v>
      </c>
      <c r="H38" s="21">
        <v>0</v>
      </c>
      <c r="I38" s="20">
        <v>0</v>
      </c>
      <c r="J38" s="90">
        <v>0</v>
      </c>
      <c r="K38" s="120">
        <v>0</v>
      </c>
      <c r="L38" s="107"/>
      <c r="N38" t="s">
        <v>12</v>
      </c>
    </row>
    <row r="39" spans="1:14" ht="12" customHeight="1" x14ac:dyDescent="0.2">
      <c r="A39" s="9"/>
      <c r="B39" s="75" t="s">
        <v>41</v>
      </c>
      <c r="C39" s="84">
        <v>521</v>
      </c>
      <c r="D39" s="79">
        <v>0</v>
      </c>
      <c r="E39" s="67">
        <v>179100</v>
      </c>
      <c r="F39" s="33">
        <v>158542</v>
      </c>
      <c r="G39" s="119">
        <f t="shared" si="6"/>
        <v>0.88521496370742603</v>
      </c>
      <c r="H39" s="21">
        <v>0</v>
      </c>
      <c r="I39" s="20">
        <v>0</v>
      </c>
      <c r="J39" s="90">
        <v>0</v>
      </c>
      <c r="K39" s="120">
        <v>0</v>
      </c>
      <c r="L39" s="14"/>
    </row>
    <row r="40" spans="1:14" ht="12" customHeight="1" x14ac:dyDescent="0.2">
      <c r="A40" s="9"/>
      <c r="B40" s="75" t="s">
        <v>42</v>
      </c>
      <c r="C40" s="84">
        <v>524</v>
      </c>
      <c r="D40" s="80">
        <v>224900</v>
      </c>
      <c r="E40" s="66">
        <v>201300</v>
      </c>
      <c r="F40" s="21">
        <v>232627</v>
      </c>
      <c r="G40" s="119">
        <f t="shared" si="6"/>
        <v>1.1556234475906606</v>
      </c>
      <c r="H40" s="21">
        <v>21000</v>
      </c>
      <c r="I40" s="20">
        <v>21000</v>
      </c>
      <c r="J40" s="90">
        <v>36857</v>
      </c>
      <c r="K40" s="120">
        <f t="shared" si="7"/>
        <v>1.755095238095238</v>
      </c>
      <c r="L40" s="129" t="s">
        <v>12</v>
      </c>
      <c r="N40" t="s">
        <v>12</v>
      </c>
    </row>
    <row r="41" spans="1:14" ht="12" customHeight="1" x14ac:dyDescent="0.2">
      <c r="A41" s="9"/>
      <c r="B41" s="75" t="s">
        <v>42</v>
      </c>
      <c r="C41" s="84">
        <v>524</v>
      </c>
      <c r="D41" s="80">
        <v>0</v>
      </c>
      <c r="E41" s="66">
        <v>125800</v>
      </c>
      <c r="F41" s="21">
        <v>0</v>
      </c>
      <c r="G41" s="119">
        <v>0</v>
      </c>
      <c r="H41" s="21">
        <v>0</v>
      </c>
      <c r="I41" s="20">
        <v>0</v>
      </c>
      <c r="J41" s="90">
        <v>0</v>
      </c>
      <c r="K41" s="120">
        <v>0</v>
      </c>
      <c r="L41" s="129"/>
    </row>
    <row r="42" spans="1:14" ht="12.75" customHeight="1" x14ac:dyDescent="0.2">
      <c r="A42" s="9"/>
      <c r="B42" s="75" t="s">
        <v>43</v>
      </c>
      <c r="C42" s="84">
        <v>524</v>
      </c>
      <c r="D42" s="80">
        <v>1729000</v>
      </c>
      <c r="E42" s="66">
        <v>1378000</v>
      </c>
      <c r="F42" s="21">
        <v>1201157</v>
      </c>
      <c r="G42" s="119">
        <f t="shared" si="6"/>
        <v>0.871666908563135</v>
      </c>
      <c r="H42" s="21">
        <v>0</v>
      </c>
      <c r="I42" s="20">
        <v>0</v>
      </c>
      <c r="J42" s="90">
        <v>0</v>
      </c>
      <c r="K42" s="120">
        <v>0</v>
      </c>
      <c r="L42" s="107"/>
    </row>
    <row r="43" spans="1:14" ht="12.75" customHeight="1" x14ac:dyDescent="0.2">
      <c r="A43" s="9"/>
      <c r="B43" s="75" t="s">
        <v>44</v>
      </c>
      <c r="C43" s="84">
        <v>524</v>
      </c>
      <c r="D43" s="80">
        <v>0</v>
      </c>
      <c r="E43" s="66">
        <v>785700</v>
      </c>
      <c r="F43" s="21">
        <v>785882</v>
      </c>
      <c r="G43" s="119">
        <f t="shared" si="6"/>
        <v>1.0002316405752831</v>
      </c>
      <c r="H43" s="21">
        <v>0</v>
      </c>
      <c r="I43" s="20">
        <v>0</v>
      </c>
      <c r="J43" s="90">
        <v>0</v>
      </c>
      <c r="K43" s="120">
        <v>0</v>
      </c>
      <c r="L43" s="107"/>
    </row>
    <row r="44" spans="1:14" ht="12.75" customHeight="1" x14ac:dyDescent="0.2">
      <c r="A44" s="9"/>
      <c r="B44" s="75" t="s">
        <v>45</v>
      </c>
      <c r="C44" s="84">
        <v>524</v>
      </c>
      <c r="D44" s="80">
        <v>833100</v>
      </c>
      <c r="E44" s="66">
        <v>0</v>
      </c>
      <c r="F44" s="21">
        <v>0</v>
      </c>
      <c r="G44" s="119">
        <v>0</v>
      </c>
      <c r="H44" s="21">
        <v>0</v>
      </c>
      <c r="I44" s="20">
        <v>0</v>
      </c>
      <c r="J44" s="90">
        <v>0</v>
      </c>
      <c r="K44" s="120">
        <v>0</v>
      </c>
      <c r="L44" s="107"/>
    </row>
    <row r="45" spans="1:14" ht="12.75" customHeight="1" x14ac:dyDescent="0.2">
      <c r="A45" s="9"/>
      <c r="B45" s="171" t="s">
        <v>46</v>
      </c>
      <c r="C45" s="98">
        <v>524</v>
      </c>
      <c r="D45" s="172">
        <v>0</v>
      </c>
      <c r="E45" s="66">
        <v>280000</v>
      </c>
      <c r="F45" s="173">
        <v>280030</v>
      </c>
      <c r="G45" s="115">
        <f t="shared" si="6"/>
        <v>1.0001071428571429</v>
      </c>
      <c r="H45" s="173">
        <v>0</v>
      </c>
      <c r="I45" s="174">
        <v>0</v>
      </c>
      <c r="J45" s="175">
        <v>0</v>
      </c>
      <c r="K45" s="123">
        <v>0</v>
      </c>
      <c r="L45" s="107"/>
    </row>
    <row r="46" spans="1:14" ht="12.75" customHeight="1" x14ac:dyDescent="0.2">
      <c r="A46" s="9"/>
      <c r="B46" s="153" t="s">
        <v>47</v>
      </c>
      <c r="C46" s="154">
        <v>524</v>
      </c>
      <c r="D46" s="155">
        <v>0</v>
      </c>
      <c r="E46" s="66">
        <v>60900</v>
      </c>
      <c r="F46" s="156">
        <v>48483</v>
      </c>
      <c r="G46" s="157">
        <f t="shared" si="6"/>
        <v>0.79610837438423643</v>
      </c>
      <c r="H46" s="156">
        <v>0</v>
      </c>
      <c r="I46" s="158">
        <v>0</v>
      </c>
      <c r="J46" s="159">
        <v>0</v>
      </c>
      <c r="K46" s="157">
        <v>0</v>
      </c>
      <c r="L46" s="107"/>
    </row>
    <row r="47" spans="1:14" ht="12.75" customHeight="1" x14ac:dyDescent="0.2">
      <c r="A47" s="9"/>
      <c r="B47" s="75" t="s">
        <v>48</v>
      </c>
      <c r="C47" s="84">
        <v>525</v>
      </c>
      <c r="D47" s="80">
        <v>30000</v>
      </c>
      <c r="E47" s="66">
        <v>30000</v>
      </c>
      <c r="F47" s="21">
        <v>31268</v>
      </c>
      <c r="G47" s="119">
        <f t="shared" ref="G47:G63" si="8">F47/E47</f>
        <v>1.0422666666666667</v>
      </c>
      <c r="H47" s="21">
        <v>0</v>
      </c>
      <c r="I47" s="20">
        <v>0</v>
      </c>
      <c r="J47" s="90">
        <v>0</v>
      </c>
      <c r="K47" s="120">
        <v>0</v>
      </c>
      <c r="L47" s="107"/>
    </row>
    <row r="48" spans="1:14" ht="12.75" customHeight="1" x14ac:dyDescent="0.2">
      <c r="A48" s="9"/>
      <c r="B48" s="75" t="s">
        <v>49</v>
      </c>
      <c r="C48" s="84">
        <v>527</v>
      </c>
      <c r="D48" s="80">
        <v>171000</v>
      </c>
      <c r="E48" s="66">
        <v>180900</v>
      </c>
      <c r="F48" s="21">
        <v>126939.36</v>
      </c>
      <c r="G48" s="119">
        <f t="shared" si="8"/>
        <v>0.70171011608623546</v>
      </c>
      <c r="H48" s="21">
        <v>1000</v>
      </c>
      <c r="I48" s="20">
        <v>1000</v>
      </c>
      <c r="J48" s="90">
        <v>2317.9</v>
      </c>
      <c r="K48" s="120">
        <f t="shared" si="7"/>
        <v>2.3179000000000003</v>
      </c>
      <c r="L48" s="14" t="s">
        <v>12</v>
      </c>
      <c r="M48" t="s">
        <v>12</v>
      </c>
    </row>
    <row r="49" spans="1:18" ht="12.75" customHeight="1" x14ac:dyDescent="0.2">
      <c r="A49" s="9"/>
      <c r="B49" s="75" t="s">
        <v>50</v>
      </c>
      <c r="C49" s="84">
        <v>527</v>
      </c>
      <c r="D49" s="80">
        <v>0</v>
      </c>
      <c r="E49" s="66">
        <v>46400</v>
      </c>
      <c r="F49" s="21">
        <v>46218</v>
      </c>
      <c r="G49" s="119">
        <f t="shared" si="8"/>
        <v>0.99607758620689657</v>
      </c>
      <c r="H49" s="21">
        <v>0</v>
      </c>
      <c r="I49" s="20">
        <v>0</v>
      </c>
      <c r="J49" s="90">
        <v>0</v>
      </c>
      <c r="K49" s="120">
        <v>0</v>
      </c>
      <c r="L49" s="107"/>
    </row>
    <row r="50" spans="1:18" ht="12.75" customHeight="1" x14ac:dyDescent="0.2">
      <c r="A50" s="9"/>
      <c r="B50" s="75" t="s">
        <v>66</v>
      </c>
      <c r="C50" s="84">
        <v>527</v>
      </c>
      <c r="D50" s="80">
        <v>0</v>
      </c>
      <c r="E50" s="66">
        <v>0</v>
      </c>
      <c r="F50" s="21">
        <v>221</v>
      </c>
      <c r="G50" s="119">
        <v>0</v>
      </c>
      <c r="H50" s="21">
        <v>0</v>
      </c>
      <c r="I50" s="20">
        <v>0</v>
      </c>
      <c r="J50" s="90">
        <v>0</v>
      </c>
      <c r="K50" s="120">
        <v>0</v>
      </c>
      <c r="L50" s="14" t="s">
        <v>12</v>
      </c>
    </row>
    <row r="51" spans="1:18" ht="12.75" customHeight="1" x14ac:dyDescent="0.2">
      <c r="A51" s="9"/>
      <c r="B51" s="75" t="s">
        <v>51</v>
      </c>
      <c r="C51" s="84">
        <v>527</v>
      </c>
      <c r="D51" s="80">
        <v>0</v>
      </c>
      <c r="E51" s="66">
        <v>16500</v>
      </c>
      <c r="F51" s="21">
        <v>16470</v>
      </c>
      <c r="G51" s="119">
        <f t="shared" si="8"/>
        <v>0.99818181818181817</v>
      </c>
      <c r="H51" s="21">
        <v>0</v>
      </c>
      <c r="I51" s="20">
        <v>0</v>
      </c>
      <c r="J51" s="90">
        <v>0</v>
      </c>
      <c r="K51" s="120">
        <v>0</v>
      </c>
      <c r="L51" s="107"/>
    </row>
    <row r="52" spans="1:18" ht="12.75" customHeight="1" x14ac:dyDescent="0.2">
      <c r="A52" s="9"/>
      <c r="B52" s="75" t="s">
        <v>52</v>
      </c>
      <c r="C52" s="84">
        <v>538</v>
      </c>
      <c r="D52" s="80">
        <v>0</v>
      </c>
      <c r="E52" s="66">
        <v>0</v>
      </c>
      <c r="F52" s="21">
        <v>0</v>
      </c>
      <c r="G52" s="119">
        <v>0</v>
      </c>
      <c r="H52" s="21">
        <v>1000</v>
      </c>
      <c r="I52" s="20">
        <v>1000</v>
      </c>
      <c r="J52" s="90">
        <v>0</v>
      </c>
      <c r="K52" s="120">
        <v>0</v>
      </c>
      <c r="L52" s="107"/>
    </row>
    <row r="53" spans="1:18" ht="12.75" customHeight="1" x14ac:dyDescent="0.2">
      <c r="A53" s="9"/>
      <c r="B53" s="75" t="s">
        <v>53</v>
      </c>
      <c r="C53" s="84">
        <v>531</v>
      </c>
      <c r="D53" s="80">
        <v>0</v>
      </c>
      <c r="E53" s="66">
        <v>0</v>
      </c>
      <c r="F53" s="21">
        <v>0</v>
      </c>
      <c r="G53" s="119">
        <v>0</v>
      </c>
      <c r="H53" s="21">
        <v>0</v>
      </c>
      <c r="I53" s="20">
        <v>0</v>
      </c>
      <c r="J53" s="90">
        <v>12075</v>
      </c>
      <c r="K53" s="120">
        <v>0</v>
      </c>
      <c r="L53" s="107"/>
    </row>
    <row r="54" spans="1:18" ht="12.75" customHeight="1" x14ac:dyDescent="0.2">
      <c r="A54" s="9"/>
      <c r="B54" s="75" t="s">
        <v>54</v>
      </c>
      <c r="C54" s="84">
        <v>542</v>
      </c>
      <c r="D54" s="80">
        <v>0</v>
      </c>
      <c r="E54" s="66">
        <v>0</v>
      </c>
      <c r="F54" s="21">
        <v>0</v>
      </c>
      <c r="G54" s="119">
        <v>0</v>
      </c>
      <c r="H54" s="21">
        <v>0</v>
      </c>
      <c r="I54" s="20">
        <v>0</v>
      </c>
      <c r="J54" s="90">
        <v>0</v>
      </c>
      <c r="K54" s="120">
        <v>0</v>
      </c>
      <c r="L54" s="107"/>
      <c r="P54" s="26"/>
      <c r="R54" s="27"/>
    </row>
    <row r="55" spans="1:18" ht="12.75" customHeight="1" x14ac:dyDescent="0.2">
      <c r="A55" s="9"/>
      <c r="B55" s="75" t="s">
        <v>55</v>
      </c>
      <c r="C55" s="84">
        <v>543</v>
      </c>
      <c r="D55" s="80">
        <v>0</v>
      </c>
      <c r="E55" s="66">
        <v>0</v>
      </c>
      <c r="F55" s="21">
        <v>0</v>
      </c>
      <c r="G55" s="119">
        <v>0</v>
      </c>
      <c r="H55" s="21">
        <v>0</v>
      </c>
      <c r="I55" s="20">
        <v>0</v>
      </c>
      <c r="J55" s="90">
        <v>0</v>
      </c>
      <c r="K55" s="120">
        <v>0</v>
      </c>
      <c r="L55" s="107"/>
      <c r="R55" s="27" t="s">
        <v>12</v>
      </c>
    </row>
    <row r="56" spans="1:18" ht="12" customHeight="1" x14ac:dyDescent="0.2">
      <c r="A56" s="9"/>
      <c r="B56" s="75" t="s">
        <v>56</v>
      </c>
      <c r="C56" s="84">
        <v>557</v>
      </c>
      <c r="D56" s="80">
        <v>0</v>
      </c>
      <c r="E56" s="66">
        <v>0</v>
      </c>
      <c r="F56" s="21">
        <v>0</v>
      </c>
      <c r="G56" s="119">
        <v>0</v>
      </c>
      <c r="H56" s="21">
        <v>0</v>
      </c>
      <c r="I56" s="20">
        <v>0</v>
      </c>
      <c r="J56" s="90">
        <v>0</v>
      </c>
      <c r="K56" s="120">
        <v>0</v>
      </c>
      <c r="L56" s="107"/>
    </row>
    <row r="57" spans="1:18" ht="12" customHeight="1" x14ac:dyDescent="0.2">
      <c r="A57" s="9"/>
      <c r="B57" s="75" t="s">
        <v>57</v>
      </c>
      <c r="C57" s="84">
        <v>549</v>
      </c>
      <c r="D57" s="80">
        <v>120000</v>
      </c>
      <c r="E57" s="66">
        <v>120000</v>
      </c>
      <c r="F57" s="21">
        <v>110687.49</v>
      </c>
      <c r="G57" s="119">
        <f t="shared" si="8"/>
        <v>0.92239575000000007</v>
      </c>
      <c r="H57" s="21">
        <v>1000</v>
      </c>
      <c r="I57" s="20">
        <v>1000</v>
      </c>
      <c r="J57" s="86">
        <v>0</v>
      </c>
      <c r="K57" s="120">
        <f t="shared" si="7"/>
        <v>0</v>
      </c>
      <c r="L57" s="107"/>
    </row>
    <row r="58" spans="1:18" ht="12.75" customHeight="1" x14ac:dyDescent="0.2">
      <c r="A58" s="9"/>
      <c r="B58" s="76" t="s">
        <v>67</v>
      </c>
      <c r="C58" s="85">
        <v>551</v>
      </c>
      <c r="D58" s="81">
        <v>465000</v>
      </c>
      <c r="E58" s="66">
        <v>513000</v>
      </c>
      <c r="F58" s="23">
        <v>512682</v>
      </c>
      <c r="G58" s="119">
        <f t="shared" si="8"/>
        <v>0.99938011695906437</v>
      </c>
      <c r="H58" s="23">
        <v>0</v>
      </c>
      <c r="I58" s="24">
        <v>0</v>
      </c>
      <c r="J58" s="91">
        <v>0</v>
      </c>
      <c r="K58" s="122">
        <v>0</v>
      </c>
      <c r="L58" s="107"/>
    </row>
    <row r="59" spans="1:18" ht="14.25" customHeight="1" x14ac:dyDescent="0.2">
      <c r="A59" s="9"/>
      <c r="B59" s="76" t="s">
        <v>58</v>
      </c>
      <c r="C59" s="85">
        <v>558</v>
      </c>
      <c r="D59" s="80">
        <v>30000</v>
      </c>
      <c r="E59" s="66">
        <v>630000</v>
      </c>
      <c r="F59" s="21">
        <v>561729.06999999995</v>
      </c>
      <c r="G59" s="119">
        <f t="shared" si="8"/>
        <v>0.89163344444444437</v>
      </c>
      <c r="H59" s="21">
        <v>0</v>
      </c>
      <c r="I59" s="20">
        <v>0</v>
      </c>
      <c r="J59" s="90">
        <v>4046.38</v>
      </c>
      <c r="K59" s="120">
        <v>0</v>
      </c>
      <c r="L59" s="107"/>
    </row>
    <row r="60" spans="1:18" ht="14.25" customHeight="1" x14ac:dyDescent="0.2">
      <c r="A60" s="9"/>
      <c r="B60" s="76" t="s">
        <v>59</v>
      </c>
      <c r="C60" s="98">
        <v>547</v>
      </c>
      <c r="D60" s="87">
        <v>0</v>
      </c>
      <c r="E60" s="66">
        <v>0</v>
      </c>
      <c r="F60" s="37">
        <v>0</v>
      </c>
      <c r="G60" s="115">
        <v>0</v>
      </c>
      <c r="H60" s="37">
        <v>0</v>
      </c>
      <c r="I60" s="99">
        <v>0</v>
      </c>
      <c r="J60" s="130">
        <v>0</v>
      </c>
      <c r="K60" s="123">
        <v>0</v>
      </c>
      <c r="L60" s="107"/>
    </row>
    <row r="61" spans="1:18" ht="14.25" customHeight="1" thickBot="1" x14ac:dyDescent="0.25">
      <c r="A61" s="9"/>
      <c r="B61" s="76" t="s">
        <v>60</v>
      </c>
      <c r="C61" s="97">
        <v>591</v>
      </c>
      <c r="D61" s="82">
        <v>100</v>
      </c>
      <c r="E61" s="96">
        <v>100</v>
      </c>
      <c r="F61" s="94">
        <v>42.85</v>
      </c>
      <c r="G61" s="121">
        <f t="shared" si="8"/>
        <v>0.42849999999999999</v>
      </c>
      <c r="H61" s="14">
        <v>0</v>
      </c>
      <c r="I61" s="100">
        <v>0</v>
      </c>
      <c r="J61" s="91">
        <v>0</v>
      </c>
      <c r="K61" s="139">
        <v>0</v>
      </c>
      <c r="L61" s="107"/>
    </row>
    <row r="62" spans="1:18" ht="14.25" customHeight="1" x14ac:dyDescent="0.2">
      <c r="A62" s="9"/>
      <c r="B62" s="38" t="s">
        <v>61</v>
      </c>
      <c r="C62" s="39"/>
      <c r="D62" s="35">
        <f>SUM(D8:D20)</f>
        <v>14853100</v>
      </c>
      <c r="E62" s="49">
        <f>SUM(E8:E20)</f>
        <v>17603000</v>
      </c>
      <c r="F62" s="28">
        <f>SUM(F8:F20)</f>
        <v>16952483.719999999</v>
      </c>
      <c r="G62" s="113">
        <f t="shared" si="8"/>
        <v>0.96304514684996867</v>
      </c>
      <c r="H62" s="101">
        <f>SUM(H8:H20)</f>
        <v>490000</v>
      </c>
      <c r="I62" s="102">
        <f>SUM(I8:I20)</f>
        <v>490000</v>
      </c>
      <c r="J62" s="103">
        <f>SUM(J8:J20)</f>
        <v>446730</v>
      </c>
      <c r="K62" s="136">
        <f t="shared" si="7"/>
        <v>0.91169387755102038</v>
      </c>
      <c r="L62" s="107"/>
    </row>
    <row r="63" spans="1:18" ht="12" customHeight="1" x14ac:dyDescent="0.2">
      <c r="A63" s="9"/>
      <c r="B63" s="40" t="s">
        <v>62</v>
      </c>
      <c r="C63" s="34"/>
      <c r="D63" s="35">
        <f>SUM(D22:D61)</f>
        <v>14853100</v>
      </c>
      <c r="E63" s="50">
        <f>SUM(E22:E61)</f>
        <v>17603000</v>
      </c>
      <c r="F63" s="28">
        <f>SUM(F22:F61)</f>
        <v>16952483.719999999</v>
      </c>
      <c r="G63" s="116">
        <f t="shared" si="8"/>
        <v>0.96304514684996867</v>
      </c>
      <c r="H63" s="59">
        <f>SUM(H22:H61)</f>
        <v>229000</v>
      </c>
      <c r="I63" s="29">
        <f>SUM(I22:I61)</f>
        <v>229000</v>
      </c>
      <c r="J63" s="104">
        <f>SUM(J22:J61)</f>
        <v>292087.97000000003</v>
      </c>
      <c r="K63" s="124">
        <f t="shared" si="7"/>
        <v>1.2754933187772928</v>
      </c>
      <c r="L63" s="107"/>
    </row>
    <row r="64" spans="1:18" ht="12" customHeight="1" thickBot="1" x14ac:dyDescent="0.25">
      <c r="A64" s="9"/>
      <c r="B64" s="41" t="s">
        <v>63</v>
      </c>
      <c r="C64" s="42"/>
      <c r="D64" s="36">
        <f>D62-D63</f>
        <v>0</v>
      </c>
      <c r="E64" s="51">
        <f>E62-E63</f>
        <v>0</v>
      </c>
      <c r="F64" s="125">
        <f>SUM(F62-F63)</f>
        <v>0</v>
      </c>
      <c r="G64" s="126" t="s">
        <v>64</v>
      </c>
      <c r="H64" s="36">
        <f>H62-H63</f>
        <v>261000</v>
      </c>
      <c r="I64" s="105">
        <f>I62-I63</f>
        <v>261000</v>
      </c>
      <c r="J64" s="106">
        <f>J62-J63</f>
        <v>154642.02999999997</v>
      </c>
      <c r="K64" s="127" t="s">
        <v>64</v>
      </c>
      <c r="L64" s="107"/>
    </row>
    <row r="65" spans="1:12" ht="12" customHeight="1" thickBot="1" x14ac:dyDescent="0.25">
      <c r="A65" s="9"/>
      <c r="D65" s="107"/>
      <c r="E65" s="107"/>
      <c r="F65" s="107"/>
      <c r="G65" s="107"/>
      <c r="H65" s="107"/>
      <c r="I65" s="107"/>
      <c r="J65" s="107"/>
      <c r="K65" s="107"/>
      <c r="L65" s="107"/>
    </row>
    <row r="66" spans="1:12" ht="13.5" thickBot="1" x14ac:dyDescent="0.25">
      <c r="A66" s="30"/>
      <c r="B66" s="62" t="s">
        <v>65</v>
      </c>
      <c r="C66" s="63">
        <v>416</v>
      </c>
      <c r="D66" s="64">
        <v>1100000</v>
      </c>
      <c r="E66" s="64">
        <v>1100000</v>
      </c>
      <c r="F66" s="133">
        <v>939406.91</v>
      </c>
      <c r="G66" s="65"/>
      <c r="H66" s="107"/>
      <c r="I66" s="107"/>
      <c r="J66" s="107"/>
      <c r="K66" s="107"/>
      <c r="L66" s="107"/>
    </row>
    <row r="67" spans="1:12" x14ac:dyDescent="0.2">
      <c r="D67" s="128" t="s">
        <v>12</v>
      </c>
      <c r="E67" s="107"/>
      <c r="F67" s="107"/>
      <c r="G67" s="107"/>
      <c r="H67" s="107"/>
      <c r="I67" s="107"/>
      <c r="J67" s="107"/>
      <c r="K67" s="107"/>
      <c r="L67" s="107"/>
    </row>
    <row r="68" spans="1:12" x14ac:dyDescent="0.2">
      <c r="B68" s="31" t="s">
        <v>12</v>
      </c>
      <c r="E68" s="32" t="s">
        <v>12</v>
      </c>
      <c r="F68" s="32" t="s">
        <v>12</v>
      </c>
      <c r="G68" t="s">
        <v>12</v>
      </c>
    </row>
    <row r="71" spans="1:12" x14ac:dyDescent="0.2">
      <c r="D71" t="s">
        <v>12</v>
      </c>
      <c r="E71" t="s">
        <v>12</v>
      </c>
    </row>
  </sheetData>
  <sheetProtection selectLockedCells="1" selectUnlockedCells="1"/>
  <mergeCells count="9">
    <mergeCell ref="C2:G2"/>
    <mergeCell ref="D4:G4"/>
    <mergeCell ref="H4:K4"/>
    <mergeCell ref="B21:C21"/>
    <mergeCell ref="B7:C7"/>
    <mergeCell ref="B16:C16"/>
    <mergeCell ref="B9:C9"/>
    <mergeCell ref="B17:C17"/>
    <mergeCell ref="B10:C10"/>
  </mergeCells>
  <pageMargins left="0.23622047244094491" right="0.23622047244094491" top="0.15748031496062992" bottom="0.59055118110236227" header="0.31496062992125984" footer="0.31496062992125984"/>
  <pageSetup paperSize="9" firstPageNumber="163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tomaskova</dc:creator>
  <cp:lastModifiedBy>SvorcovaM</cp:lastModifiedBy>
  <cp:revision/>
  <cp:lastPrinted>2019-03-13T08:45:24Z</cp:lastPrinted>
  <dcterms:created xsi:type="dcterms:W3CDTF">2015-10-15T10:14:51Z</dcterms:created>
  <dcterms:modified xsi:type="dcterms:W3CDTF">2019-03-13T08:48:07Z</dcterms:modified>
</cp:coreProperties>
</file>