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05" windowWidth="15120" windowHeight="4620" firstSheet="4" activeTab="9"/>
  </bookViews>
  <sheets>
    <sheet name="Obsah" sheetId="1" r:id="rId1"/>
    <sheet name="List1" sheetId="2" r:id="rId2"/>
    <sheet name="Příjmy podle tříd" sheetId="3" r:id="rId3"/>
    <sheet name="Výdaje dle kapitol" sheetId="4" r:id="rId4"/>
    <sheet name="Sumarizace příjmů a výdajů" sheetId="5" r:id="rId5"/>
    <sheet name="Přijaté transfery" sheetId="6" r:id="rId6"/>
    <sheet name="Daňové příjmy" sheetId="7" r:id="rId7"/>
    <sheet name="Nedaňové příjmy" sheetId="8" r:id="rId8"/>
    <sheet name="Investiční příjmy" sheetId="9" r:id="rId9"/>
    <sheet name="Neinvestiční výdaje celkem" sheetId="10" r:id="rId10"/>
    <sheet name="Kancelář starosty" sheetId="11" r:id="rId11"/>
    <sheet name="MS Zelený" sheetId="12" r:id="rId12"/>
    <sheet name="MS RNDr. Plesníková" sheetId="13" r:id="rId13"/>
    <sheet name="MS Zeman" sheetId="14" r:id="rId14"/>
    <sheet name="MS Todlová" sheetId="15" r:id="rId15"/>
    <sheet name="Kancelář tajemníka úřadu" sheetId="16" r:id="rId16"/>
    <sheet name="Uvolněný radní, výbory a komise" sheetId="17" r:id="rId17"/>
    <sheet name="Agenda 21" sheetId="18" r:id="rId18"/>
    <sheet name="Oblast kult.,tělov. a sport.č." sheetId="19" r:id="rId19"/>
    <sheet name="Odbor ekonomický" sheetId="20" r:id="rId20"/>
    <sheet name="Odbor maj., byt. a investiční" sheetId="21" r:id="rId21"/>
    <sheet name="Odbor legislativně - právní" sheetId="22" r:id="rId22"/>
    <sheet name="Odbor stavební" sheetId="23" r:id="rId23"/>
    <sheet name="Odbor dopravy" sheetId="24" r:id="rId24"/>
    <sheet name="Odbor školství" sheetId="25" r:id="rId25"/>
    <sheet name="Odbor občansko -  správní" sheetId="26" r:id="rId26"/>
    <sheet name="Odbor životního prostředí" sheetId="27" r:id="rId27"/>
    <sheet name="Odbor soc. péče " sheetId="28" r:id="rId28"/>
    <sheet name="Odbor hospodářské správy" sheetId="29" r:id="rId29"/>
    <sheet name="Odbor informatiky" sheetId="30" r:id="rId30"/>
    <sheet name="Příspěvky ostatních organizací" sheetId="31" r:id="rId31"/>
    <sheet name="Příspěvky PO - MŠ" sheetId="32" r:id="rId32"/>
    <sheet name="Příspěvky PO - ZŠ" sheetId="33" r:id="rId33"/>
    <sheet name="Investiční výdaje celkem" sheetId="34" r:id="rId34"/>
    <sheet name="Odb. maj., byt. a inv. - inv.v." sheetId="35" r:id="rId35"/>
    <sheet name="Odbor školství - inv. výd." sheetId="36" r:id="rId36"/>
    <sheet name="Odbor informatiky - inv. výdaje" sheetId="37" r:id="rId37"/>
    <sheet name="Odbor hosp.správy - inv. výd. " sheetId="38" r:id="rId38"/>
    <sheet name="Odbor život. prostř. - inv. v." sheetId="39" r:id="rId39"/>
    <sheet name="Bytový fond - inv. výdaje" sheetId="40" r:id="rId40"/>
    <sheet name="List3" sheetId="41" r:id="rId41"/>
    <sheet name="List4" sheetId="42" r:id="rId42"/>
    <sheet name="List5" sheetId="43" r:id="rId43"/>
    <sheet name="List6" sheetId="44" r:id="rId44"/>
    <sheet name="List2" sheetId="45" r:id="rId45"/>
    <sheet name="List7" sheetId="46" r:id="rId46"/>
  </sheets>
  <definedNames>
    <definedName name="_xlnm.Print_Area" localSheetId="15">'Kancelář tajemníka úřadu'!$A$1:$H$173</definedName>
    <definedName name="_xlnm.Print_Area" localSheetId="11">'MS Zelený'!$A$1:$H$27</definedName>
    <definedName name="_xlnm.Print_Area" localSheetId="20">'Odbor maj., byt. a investiční'!$A$1:$H$152</definedName>
    <definedName name="_xlnm.Print_Area" localSheetId="2">'Příjmy podle tříd'!$A$1:$F$41</definedName>
  </definedNames>
  <calcPr fullCalcOnLoad="1"/>
</workbook>
</file>

<file path=xl/sharedStrings.xml><?xml version="1.0" encoding="utf-8"?>
<sst xmlns="http://schemas.openxmlformats.org/spreadsheetml/2006/main" count="1845" uniqueCount="912">
  <si>
    <t>Tyto finanční prostředky jsou potřebné na opravy nemovitého majetku MČ Praha 13 (mimo komunikací).</t>
  </si>
  <si>
    <t xml:space="preserve">Jedná se o sankce za porušení obecně závazných předpisů v souvislosti s činností odboru, např. za pokuty a přestupky dle přestupkového zákona, za pořádkové pokuty, za nedostavení se k jednání. </t>
  </si>
  <si>
    <t>odbor stavební (správní rozhodnutí ve věci odstranění stavby, nepovolené reklamy, znalecké posudky k odstraňování černých staveb)</t>
  </si>
  <si>
    <t>odbor občansko-správní (výzdoba obřadní síně - nákup květin,  výdaje na tlumočníka, svědečné, znalečné, lék. zprávy a úpravné)</t>
  </si>
  <si>
    <t>Kancelář starosty - oddělení organizačně - administrativní</t>
  </si>
  <si>
    <t>*) za ověřování, za způsobilost k manželství, za osvědčení o st. občanství, za potvrzení o pobytu osob, za nahlédnutí do matrik</t>
  </si>
  <si>
    <t>Odbor osobních dokladů a evidence obyvatel</t>
  </si>
  <si>
    <t>Celkem</t>
  </si>
  <si>
    <t>*) za cest. pasy a obč. průkazy</t>
  </si>
  <si>
    <t>Kulturní dům Mlejn - grant obecně prospěšné společnosti na základě smlouvy</t>
  </si>
  <si>
    <t>OKT - odd. pers.a platové</t>
  </si>
  <si>
    <t>OKT - odd. pers.a platové (mzdy)</t>
  </si>
  <si>
    <t>Výdaje na této položce jsou rozpočtovány na nákupy vnitřního vybavení kanceláří v odboru kanceláře starosty a na technické vybavení při různých akcí.</t>
  </si>
  <si>
    <t>z toho:                        ORJ 820 (bytový fond, *)</t>
  </si>
  <si>
    <t>Dům dětí a mládeže (DDM)</t>
  </si>
  <si>
    <t>neinvestiční příspěvek DDM</t>
  </si>
  <si>
    <t>Transfery vlastní</t>
  </si>
  <si>
    <t>Tato položka obsahuje výdaje na úhradu nájemného za pronajatý pozemek MŠ Vlasákova 955 a za pronájem plaveckého bazénu v Gymnáziu J. Heyrovského pro děti z mateřských škol.</t>
  </si>
  <si>
    <t>Paragraf 3631 - Veřejné osvětlení</t>
  </si>
  <si>
    <t xml:space="preserve">          07 - Bezpečnost - celkem</t>
  </si>
  <si>
    <t>Požární ochrana</t>
  </si>
  <si>
    <t xml:space="preserve">neinvestiční </t>
  </si>
  <si>
    <t>Položka 5132 - Ochranné pomůcky</t>
  </si>
  <si>
    <t>Položka 5011 - Platy zaměstnanců v pracovním poměru, 5021 - Ostatní osobní výdaje, 5024 - Odstupné</t>
  </si>
  <si>
    <t>Položka 5171 - Opravy a udržování</t>
  </si>
  <si>
    <t>Org</t>
  </si>
  <si>
    <t>Uz</t>
  </si>
  <si>
    <t>Popis Pol</t>
  </si>
  <si>
    <t>Pol</t>
  </si>
  <si>
    <t>Příloha - správcovské firmy souhrnně (komentáře a tabulky)</t>
  </si>
  <si>
    <t>Komentáře k bytovému a nebytovému fondu a poliklinikám</t>
  </si>
  <si>
    <t>Paragraf 3111 - Předškolní zařízení</t>
  </si>
  <si>
    <t>Cestovné (tuzemské i zahraniční)</t>
  </si>
  <si>
    <t>Pohoštění</t>
  </si>
  <si>
    <t>ZŠ Brdičkova 1878</t>
  </si>
  <si>
    <t>ZŠ Bronzová 2027</t>
  </si>
  <si>
    <t>Nákup ostatních paliv a energie</t>
  </si>
  <si>
    <t xml:space="preserve"> </t>
  </si>
  <si>
    <t>Paragraf 3113 - Základní školy</t>
  </si>
  <si>
    <t>Paragraf 3729 - Ostatní nakládání s odpady</t>
  </si>
  <si>
    <t>ZŠ Trávníčkova 1744</t>
  </si>
  <si>
    <t>Teplo</t>
  </si>
  <si>
    <t>Elektrická energie</t>
  </si>
  <si>
    <t>Knihy, učební pomůcky a tisk</t>
  </si>
  <si>
    <t>Třída  4 - TRANSFERY   C E L K E M</t>
  </si>
  <si>
    <t>PŘÍJMY CELKEM</t>
  </si>
  <si>
    <t>NEINVESTIČNÍ VÝDAJE CELKEM</t>
  </si>
  <si>
    <t>Položka 5131 - Potraviny</t>
  </si>
  <si>
    <t>Položka 5136 - Knihy, učební pomůcky a tisk</t>
  </si>
  <si>
    <t>Položka 5152 - Teplo</t>
  </si>
  <si>
    <t>Položka 5156 - Pohonné hmoty a maziva</t>
  </si>
  <si>
    <t>Položka 5178 - Nájemné za nájem s právem koupě</t>
  </si>
  <si>
    <t>ZŠ Mohylová 1963</t>
  </si>
  <si>
    <t>ORJ 217</t>
  </si>
  <si>
    <t>Položka 5139 - Nákup materiálu</t>
  </si>
  <si>
    <t>Ostatní povinné pojistné placené zaměstnavatelem</t>
  </si>
  <si>
    <t>10.</t>
  </si>
  <si>
    <t>Odbor</t>
  </si>
  <si>
    <t>z toho:</t>
  </si>
  <si>
    <t>transfery vlastní</t>
  </si>
  <si>
    <t>12.</t>
  </si>
  <si>
    <t>13.</t>
  </si>
  <si>
    <t>14.</t>
  </si>
  <si>
    <t>15.</t>
  </si>
  <si>
    <t>16.</t>
  </si>
  <si>
    <t>17.</t>
  </si>
  <si>
    <t>18.</t>
  </si>
  <si>
    <t>19.</t>
  </si>
  <si>
    <t>20.</t>
  </si>
  <si>
    <t>Mateřské školy - obsah</t>
  </si>
  <si>
    <t>Položka 5167 - Služby školení a vzdělávání</t>
  </si>
  <si>
    <t>Položka 5164 - Nájemné</t>
  </si>
  <si>
    <t>Položka 5169 - Nákup ostatních služeb - rozhlas a televize</t>
  </si>
  <si>
    <t>Položka 5169 - Nákup ostatních služeb - časopis STOP</t>
  </si>
  <si>
    <t>ORJ 905</t>
  </si>
  <si>
    <t>21.</t>
  </si>
  <si>
    <t>Kancelář starosty</t>
  </si>
  <si>
    <t>Odbor ekonomický</t>
  </si>
  <si>
    <t>Odbor školství</t>
  </si>
  <si>
    <t>Odbor životního prostředí</t>
  </si>
  <si>
    <t>Odbor hospodářské správy</t>
  </si>
  <si>
    <t>22.</t>
  </si>
  <si>
    <t>Odbor informatiky</t>
  </si>
  <si>
    <t>Příspěvky PO - MŠ</t>
  </si>
  <si>
    <t>Příspěvky PO - ZŠ</t>
  </si>
  <si>
    <t>Převody z vlast. hosp. činnosti</t>
  </si>
  <si>
    <t>Položka 5133 - Léky a zdravotnický materiál</t>
  </si>
  <si>
    <t>ZŠ prof. O. Chlupa, Fingerova 2186</t>
  </si>
  <si>
    <t>Oblast kulturních, tělovýchovných a sport. činností</t>
  </si>
  <si>
    <t>24.</t>
  </si>
  <si>
    <t>5.</t>
  </si>
  <si>
    <t>6.</t>
  </si>
  <si>
    <t>Finanční prostředky budou čerpány na úhradu služeb neobsazených bytů zvláštního určení (pro invalidy) v objektech Bytového družstva Rotavská a Bytového družstva Petržílkova.</t>
  </si>
  <si>
    <t>Odbor legislativně právní</t>
  </si>
  <si>
    <t>Sociální fond zaměstnavatele</t>
  </si>
  <si>
    <t>Léky a zdravotnický materiál</t>
  </si>
  <si>
    <t>Požární ochrana SDH, ORJ 743 (odd.kriz.říz., str. 65)</t>
  </si>
  <si>
    <t>odbor majet., byt. a invest. (úhrada servisních prací v KD Mlejn dle uzavřených smluv - výtahy, hasiči, klimatizace, vzduchotechnika, gastro, divadelní technologie, pult centrální ochrany včetně telefonních poplatků a údržba zeleně)</t>
  </si>
  <si>
    <t>výdaje na zabezpečení požární ochrany úřadu (případné dokoupení a kontrola a opravy hasicích přístrojů, revize protipožárních klapek)</t>
  </si>
  <si>
    <t xml:space="preserve">kancelář tajemnice - referát krizového řízení </t>
  </si>
  <si>
    <t>*)</t>
  </si>
  <si>
    <t>Paragraf 3632 - Pohřebnictví</t>
  </si>
  <si>
    <t>kancelář tajemnice úřadu - oddělení platové</t>
  </si>
  <si>
    <t>*) vydání rozhodnutí v zálež. pozemních komunikací</t>
  </si>
  <si>
    <t>*) vydání stavebního povolení a územního rozhodnutí</t>
  </si>
  <si>
    <t>*) vydání živnostenských listů a koncesí</t>
  </si>
  <si>
    <t>*) lovecké a rybářské lístky</t>
  </si>
  <si>
    <t>ORJ 617</t>
  </si>
  <si>
    <t>ORJ 117</t>
  </si>
  <si>
    <t>ORJ 743</t>
  </si>
  <si>
    <t>ORJ 943</t>
  </si>
  <si>
    <t>ORJ 1005</t>
  </si>
  <si>
    <t>III. a) Rozpočty příspěvkových organizací - ZŠ, MŠ, DDM, RO Kozel</t>
  </si>
  <si>
    <t>Tato položka bude použita na výdaje za cestovné a na paušál jízdného pro zaměstnance úřadu.</t>
  </si>
  <si>
    <t xml:space="preserve">Komentář SSS </t>
  </si>
  <si>
    <t>Odbor majetkový, bytový a investiční - investiční výdaje</t>
  </si>
  <si>
    <t>Třída 8 - financování</t>
  </si>
  <si>
    <t>PŘÍJMY (třída 1 - 4)</t>
  </si>
  <si>
    <t>Bytový  fond - investiční výdaje</t>
  </si>
  <si>
    <t xml:space="preserve">IKON </t>
  </si>
  <si>
    <t>odbor hospodářské správy (provozní výdaje na radnici včetně energií, služeb, poštovného, telefonních poplatků, úklidu, ostrahy, vybavení úřadu, kancelářského materiálu, odborných publikací)</t>
  </si>
  <si>
    <t>P Ř Í J M Y - T Ř Í D Y</t>
  </si>
  <si>
    <t>T ř í d a  1</t>
  </si>
  <si>
    <t>Poplatek za užívání veřejn. prostranství</t>
  </si>
  <si>
    <t>Poplatky ze vstupného</t>
  </si>
  <si>
    <t>INVESTIČNÍ VÝDAJE CELKEM</t>
  </si>
  <si>
    <t>Tabulka - SSS</t>
  </si>
  <si>
    <t xml:space="preserve">    z toho:</t>
  </si>
  <si>
    <t xml:space="preserve">          08 - Hospodářství  - celkem</t>
  </si>
  <si>
    <t>Bytové hospodářství</t>
  </si>
  <si>
    <t>Pohřebnictví</t>
  </si>
  <si>
    <t>bydlení azylantovi</t>
  </si>
  <si>
    <t>Nákup ostatních služeb - rozhlas a televize</t>
  </si>
  <si>
    <t>MŠ Klausova 2449</t>
  </si>
  <si>
    <t>Nákup ostatních služeb - časopis STOP</t>
  </si>
  <si>
    <t>MŠ Herčíkova 2190</t>
  </si>
  <si>
    <t>PŘÍSPĚVKY OSTATNÍCH PO</t>
  </si>
  <si>
    <t>Oddělení personální a platové</t>
  </si>
  <si>
    <t>Bytový fond</t>
  </si>
  <si>
    <t>Odbor dopravy</t>
  </si>
  <si>
    <t>Odbor živnostenský</t>
  </si>
  <si>
    <t>Středisko sociálních služeb</t>
  </si>
  <si>
    <t>Paragraf 3119 - Ostatní záležitosti předškolní výchovy  a základního vzdělávání</t>
  </si>
  <si>
    <t>Paragraf 3741 - Ochrana druhů a stanovišť</t>
  </si>
  <si>
    <t>11.</t>
  </si>
  <si>
    <t>Rekreační objekt Kozel (neinvestiční příspěvek na provoz příspěvkové organizace)</t>
  </si>
  <si>
    <t xml:space="preserve">odbor soc. péče a zdravotnictví (výdaje na sociální pohřby) </t>
  </si>
  <si>
    <t xml:space="preserve">          09 - Vnitřní  správa  -  celkem</t>
  </si>
  <si>
    <t xml:space="preserve">Zastupitelstva obcí                                                </t>
  </si>
  <si>
    <t>odměny členů zastupit. a zdrav. a soc. zab.</t>
  </si>
  <si>
    <t>Místní  správa</t>
  </si>
  <si>
    <t>kancelář ZS D. Zeleného (výdaje na pohoštění, služby, dary, drobný materiál, poradenské a právní služby a neinvestiční příspěvek fyzickým osobám)</t>
  </si>
  <si>
    <t>DDM</t>
  </si>
  <si>
    <t>Rekreační objekt Kozel</t>
  </si>
  <si>
    <t>Bytový fond - investiční výdaje</t>
  </si>
  <si>
    <t xml:space="preserve">Jedná se o sankce za porušení obecně závazných předpisů v souvislosti s činností odboru, např. za pokuty za stavby bez povolení, bez kolaudačního rozhodnutí. </t>
  </si>
  <si>
    <t>Ostatní platby za provedenou práci jinde nezařazené</t>
  </si>
  <si>
    <t>Tato položka obsahuje poplatky za vedení účtů, provedené transakce, vyhotovení a zasílání výpisů.</t>
  </si>
  <si>
    <t xml:space="preserve">Finanční prostředky jsou plánované na nákup stravenek pro zaměstnance úřadu. </t>
  </si>
  <si>
    <t>Odbor stavební</t>
  </si>
  <si>
    <t>Paragraf 3141 - Školní stravování při předškolním a základním vzdělávání</t>
  </si>
  <si>
    <t>Položka 5137 - Drobný hmotný dlouhodobý majetek</t>
  </si>
  <si>
    <t>Paragraf 3745 - Péče o vzhled obcí a veřejnou zeleň</t>
  </si>
  <si>
    <t>7.</t>
  </si>
  <si>
    <t>8.</t>
  </si>
  <si>
    <t>9.</t>
  </si>
  <si>
    <t>Položka 5159 - Nákup ostatních paliv a energie</t>
  </si>
  <si>
    <t>Středisko sociálních služeb - neinvestiční příspěvek na provoz</t>
  </si>
  <si>
    <t>OKS - odd. tisku a informací</t>
  </si>
  <si>
    <t>OKS - odd.organiz.administrativní</t>
  </si>
  <si>
    <t xml:space="preserve">Jedná se o sankce za porušení obecně závazných předpisů v souvislosti s činností odboru, např. za neoprávněné podnikání, za nedodržení tržního řádu, za nedodržení zákona na ochranu spotřebitele nebo za neoznačení míst podnikání, sídel a provozu. </t>
  </si>
  <si>
    <t>Odbor školství  - investiční výdaje</t>
  </si>
  <si>
    <t>Jedná se o sankce za porušení obecně závazných předpisů v souvislosti s činností odboru, např. za nedodržení čistoty a pořádku kontejnerových stání nebo veřejných prostranství, za nepovolené kácení či poškozování dřevin, za nepovolený rybolov na území MČ nebo za nepovolené spalování odpadu na otevřeném ohništi.</t>
  </si>
  <si>
    <t>Oddělení personální a platové (mzdy)</t>
  </si>
  <si>
    <t>23.</t>
  </si>
  <si>
    <t>Odbor občansko - správní</t>
  </si>
  <si>
    <t>CELKEM</t>
  </si>
  <si>
    <t>3.</t>
  </si>
  <si>
    <t>Orj</t>
  </si>
  <si>
    <t>OdPa</t>
  </si>
  <si>
    <t>Paragraf 3541 - Prevence před drogami, alkoholem, nikotinem a jinými návykovými látkami</t>
  </si>
  <si>
    <t>Paragraf 4319 - Ostatní sociální péče a pomoc zdravotně postiženým</t>
  </si>
  <si>
    <t>Odbor hospodářské správy - požární ochrana ÚMČ Praha 13</t>
  </si>
  <si>
    <t>Odbor životního prostředí - investiční výdaje</t>
  </si>
  <si>
    <t xml:space="preserve">Zahrnuje příjmy z přijatých úroků na běžných bankovních účtech v hlavní činnosti. </t>
  </si>
  <si>
    <t>odbor občansko-správní (pohoštění, dary v rámci zlatých (diamantových) svatebních obřadů a vítání občánků, služby zvukaře při těchto akcích)</t>
  </si>
  <si>
    <t>kancelář tajemnice - referát krizového řízení (výdaje na provoz SDH, vybavení hasičské zbrojnice, ochranné pomůcky, energie, materiál, pohonné hmoty, školení, dobíjecí kupony na zabezpečení objektu Třebonice, služby, zákonné pojištění vozidel, pronájem garáží, pravidelné revize, opravy a údržba vozidel, refundace platů v rámci sboru dobrovolných hasičů)</t>
  </si>
  <si>
    <t>odbor majet., byt. a invest. (opravy komunikací, doprav. značení, zimní úklid a údržba, čištění kanalizací, pronájem sloupů veřejného osvětlení pro panely na měření rychlosti)</t>
  </si>
  <si>
    <t>Nákup materiálu j.n.</t>
  </si>
  <si>
    <t>Konzultační, poradenské a právní služby</t>
  </si>
  <si>
    <t>Nákup ostatních služeb</t>
  </si>
  <si>
    <t>Kancelář starosty - sekretariát</t>
  </si>
  <si>
    <t>ORJ 143</t>
  </si>
  <si>
    <t>Položka 5361 - Nákup kolků</t>
  </si>
  <si>
    <t>Odbor legislativně - právní</t>
  </si>
  <si>
    <t>Paragraf 4329 - Ostatní sociální péče a pomoc dětem a mládeži</t>
  </si>
  <si>
    <t>Paragraf 4342 - Sociální péče a pomoc přistěhovalcům a vybraným etnikům</t>
  </si>
  <si>
    <t>II. Finanční plán zdaňované činnosti MČ Praha 13 včetně správcovských firem</t>
  </si>
  <si>
    <t>III. b) Rozpočet Střediska sociálních služeb</t>
  </si>
  <si>
    <t>kancelář tajemnice úřadu - sekretariát (výdaje na pohoštění, nákup služeb a drobného materiálu, roční příspěvky Institutu auditorů a Sdružení tajemníků, prostředky na úhradu sankcí)</t>
  </si>
  <si>
    <t>odbor majet., byt. a invest. (výdaje za znalecké posudky a geometrické plány nutné k převodům pozemků, opravy a udržování, pojistné za nemovitosti MČ Praha 13 a případné spoluúčasti na pojistném plnění)</t>
  </si>
  <si>
    <t>Paragraf 4349 - Ostatní sociální péče a pomoc ostatním skupinám obyvatelstva</t>
  </si>
  <si>
    <t>Položka</t>
  </si>
  <si>
    <t>Popis položky</t>
  </si>
  <si>
    <t xml:space="preserve"> TRANSFERY CELKEM</t>
  </si>
  <si>
    <t>INVESTIČNÍ PŘÍJMY CELKEM</t>
  </si>
  <si>
    <t>Příjmy z úroků</t>
  </si>
  <si>
    <t>Přijaté nekapitálové příspěvky a náhrady</t>
  </si>
  <si>
    <t>různé</t>
  </si>
  <si>
    <t>Ostatní nedaňové příjmy jinde nezařazené</t>
  </si>
  <si>
    <t>kancelář tajemnice - oddělení krizového řízení (školení, služby a pohoštění při zasedání Bezpečnostní rady)</t>
  </si>
  <si>
    <t>Nájemné</t>
  </si>
  <si>
    <t>Položka 5166 - Konzultační, poradenské a právní služby</t>
  </si>
  <si>
    <t>I.  Rozpočet hlavní činnosti</t>
  </si>
  <si>
    <t>Odbor majetkový, bytový a investiční</t>
  </si>
  <si>
    <t>Nespecifikované rezervy</t>
  </si>
  <si>
    <t>Položka 5139 - Nákup pmateriálu</t>
  </si>
  <si>
    <t>Položka 5154 - Elektrická energie</t>
  </si>
  <si>
    <t>Odměny členů zastupitelstev obcí a krajů</t>
  </si>
  <si>
    <t>Platy zaměstnanců v pracovním poměru</t>
  </si>
  <si>
    <t>Odstupné</t>
  </si>
  <si>
    <t>MŠ Mezi Školami 2323</t>
  </si>
  <si>
    <t>MŠ Mezi Školami 2482</t>
  </si>
  <si>
    <t>ZŠ Mezi Školami 2322</t>
  </si>
  <si>
    <t>DAŇOVÉ PŘÍJMY CELKEM</t>
  </si>
  <si>
    <t>v tis. Kč</t>
  </si>
  <si>
    <t>V Ý D A J E  -  K A P I T O L Y</t>
  </si>
  <si>
    <t>druh
výdajů</t>
  </si>
  <si>
    <t>Text</t>
  </si>
  <si>
    <t xml:space="preserve">          01 - Rozvoj obce - celkem</t>
  </si>
  <si>
    <t>neinvestiční</t>
  </si>
  <si>
    <t>celkem</t>
  </si>
  <si>
    <t>kancelář tajemnice - odd. krizového řízení (výdaje na provoz krizového bytu)</t>
  </si>
  <si>
    <t>investiční</t>
  </si>
  <si>
    <t xml:space="preserve">          02 - Městská infrastruktura - celkem</t>
  </si>
  <si>
    <t xml:space="preserve">                              </t>
  </si>
  <si>
    <t xml:space="preserve">          03 - Doprava - celkem</t>
  </si>
  <si>
    <t xml:space="preserve">investiční </t>
  </si>
  <si>
    <t xml:space="preserve">          04 - Školství, mládež a samospráva - celkem   </t>
  </si>
  <si>
    <t>Školství</t>
  </si>
  <si>
    <t>neinvestiční příspěvky základních a mateřských škol</t>
  </si>
  <si>
    <t xml:space="preserve">          05 - Zdravotnictví a sociální oblast - celkem</t>
  </si>
  <si>
    <t>Sociální oblast</t>
  </si>
  <si>
    <t>ORJ 517 (odbor školství, str. 46)</t>
  </si>
  <si>
    <t>odbor školství (nasmlouvané služby v objektu Trávníčkova 1746)</t>
  </si>
  <si>
    <t>ORJ 535 (oblast kult., těl. a sport. činností, str. 36)</t>
  </si>
  <si>
    <t xml:space="preserve">schválené granty a akce v rámci zájmové činnosti mládeže </t>
  </si>
  <si>
    <t>Finanční prostředky jsou určeny na nákup propanbutanových lahví pro zajištění otopu místností správců hřbitovů.</t>
  </si>
  <si>
    <t>Finanční prostředky budou použity na opravy a udržování hřbitovů Krteň a Stodůlky.</t>
  </si>
  <si>
    <t>Paragraf 6112 - Zastupitelstva obcí</t>
  </si>
  <si>
    <t>Finanční prostředky jsou určené na nákupy materiálu a pracovních pomůcek určených pro údržbu hřbitovů Krteň a Stodůlky.</t>
  </si>
  <si>
    <t>Položka 5901 - Nespecifikované rezervy</t>
  </si>
  <si>
    <t>Správní poplatky</t>
  </si>
  <si>
    <t>Místní správa</t>
  </si>
  <si>
    <t xml:space="preserve">          10 - Pokladní správa - celkem</t>
  </si>
  <si>
    <t>odbor ekonomický (poplatky za vedení účtu  Fondu rezerv a rozvoje, odvod DPH)</t>
  </si>
  <si>
    <t xml:space="preserve">vytvořená neinvestiční rezerva </t>
  </si>
  <si>
    <t>VÝDAJE</t>
  </si>
  <si>
    <t>Třída    8 - financování</t>
  </si>
  <si>
    <t>CELKEM  VÝDAJE (včetně financování)</t>
  </si>
  <si>
    <t>PŘIJATÉ TRANSFERY</t>
  </si>
  <si>
    <t>DAŇOVÉ PŘÍJMY</t>
  </si>
  <si>
    <t>NEDAŇOVÉ PŘÍJMY</t>
  </si>
  <si>
    <t>INVESTIČNÍ  PŘÍJMY</t>
  </si>
  <si>
    <t>CELKEM PŘÍJMY</t>
  </si>
  <si>
    <t>TŘÍDA 8 - FINANCOVÁNÍ</t>
  </si>
  <si>
    <t>ÚHRNEM PŘÍJMY</t>
  </si>
  <si>
    <t>NEINVESTIČNÍ VÝDAJE</t>
  </si>
  <si>
    <t>INVESTIČNÍ VÝDAJE</t>
  </si>
  <si>
    <t>CELKEM VÝDAJE</t>
  </si>
  <si>
    <t>ÚHRNEM VÝDAJE</t>
  </si>
  <si>
    <t>Tato položka obsahuje finanční prostředky vyčleněné na případné poskytované zálohy a jistiny.</t>
  </si>
  <si>
    <t xml:space="preserve">Třída  1 - DAŇOVÉ PŘÍJMY  C E L K E M   </t>
  </si>
  <si>
    <t>T ř í d a   2</t>
  </si>
  <si>
    <t xml:space="preserve">Pokuty </t>
  </si>
  <si>
    <t xml:space="preserve">Ostatní příjmy </t>
  </si>
  <si>
    <t>Třída 2 - NEDAŇOVÉ PŘÍJMY C E L K E M</t>
  </si>
  <si>
    <t>T ř í d a   3</t>
  </si>
  <si>
    <t>Přijaté dary na investice</t>
  </si>
  <si>
    <t>Třída 3 - INVESTIČNÍ PŘÍJMY C E L K E M</t>
  </si>
  <si>
    <t>VLASTNÍ  PŘÍJMY  CELKEM (třída 1 - 3)</t>
  </si>
  <si>
    <t>T ř í d a  4</t>
  </si>
  <si>
    <t>Neinvestiční transfery ze SR (souhrn.vztah)</t>
  </si>
  <si>
    <t>OBSAH</t>
  </si>
  <si>
    <t>Ostatní platy</t>
  </si>
  <si>
    <t>Služby školení a vzdělávání</t>
  </si>
  <si>
    <t>Nákup kolků</t>
  </si>
  <si>
    <t>1.</t>
  </si>
  <si>
    <t>2.</t>
  </si>
  <si>
    <t>4.</t>
  </si>
  <si>
    <t>Seznam zkratek</t>
  </si>
  <si>
    <t xml:space="preserve">Jedná se o výběr místního poplatku. </t>
  </si>
  <si>
    <t>Základní školy - obsah</t>
  </si>
  <si>
    <t xml:space="preserve">                                z toho: </t>
  </si>
  <si>
    <t>Finanční prostředky jsou určené na případné dokoupení hasicích přístrojů do budovy radnice.</t>
  </si>
  <si>
    <t>Položka 5173 - Cestovné (tuzemské i zahraniční)</t>
  </si>
  <si>
    <t>Položka 5175 - Pohoštění</t>
  </si>
  <si>
    <t xml:space="preserve">Finanční prostředky této položky budou čerpány na nákupy nápojů do počítačové učebny. </t>
  </si>
  <si>
    <t>Položka 5163 - Služby peněžních ústavů</t>
  </si>
  <si>
    <t>Ostatní nákupy j.n.</t>
  </si>
  <si>
    <t>Ostatní osobní výdaje</t>
  </si>
  <si>
    <t>Drobný hmotný dlouhodobý majetek</t>
  </si>
  <si>
    <t>Pohonné hmoty a maziva</t>
  </si>
  <si>
    <t>MŠ Chlupova 1798</t>
  </si>
  <si>
    <t>MŠ Chlupova 1799</t>
  </si>
  <si>
    <t>MŠ Trávníčkova 1747</t>
  </si>
  <si>
    <t>MŠ Vlachova 1501</t>
  </si>
  <si>
    <t>MŠ Zázvorkova 1994</t>
  </si>
  <si>
    <t>PŘÍSPĚVKY PO - ZŠ</t>
  </si>
  <si>
    <t>Oblast kulturních, tělovýchovných a sportovních činností</t>
  </si>
  <si>
    <t>ORG 1010</t>
  </si>
  <si>
    <t>Paragraf 6171 - Činnost místní správy</t>
  </si>
  <si>
    <t>Oblast kult.,tělov. a sport. činnost</t>
  </si>
  <si>
    <t>Transfery cizí</t>
  </si>
  <si>
    <t>ORG 938</t>
  </si>
  <si>
    <t>ORJ 317</t>
  </si>
  <si>
    <t>ORJ 817</t>
  </si>
  <si>
    <t>ORJ 917</t>
  </si>
  <si>
    <t>ORJ 646</t>
  </si>
  <si>
    <t>ORJ 946</t>
  </si>
  <si>
    <t>Finanční prostředky budou použity na nákupy ochranných nápojů dle Zákoníku práce do stojanů na pitnou vodu.</t>
  </si>
  <si>
    <t>MŠ Běhounkova 2474</t>
  </si>
  <si>
    <t>MŠ Běhounkova 2300</t>
  </si>
  <si>
    <t>MŠ Horákova 2064</t>
  </si>
  <si>
    <t>MŠ Hostinského 1534</t>
  </si>
  <si>
    <t>MŠ Husníkova 2076</t>
  </si>
  <si>
    <t>MŠ Mohylová 1964</t>
  </si>
  <si>
    <t>MŠ Ovčí Hájek 2177</t>
  </si>
  <si>
    <t>MŠ Podpěrova 1880</t>
  </si>
  <si>
    <t>MŠ Vlasákova 955</t>
  </si>
  <si>
    <t>PŘÍSPĚVKY PO - MŠ</t>
  </si>
  <si>
    <t>Odbor občansko-správní</t>
  </si>
  <si>
    <t>Příspěvky ostatním organizacím (příspěvkové, o.p.s.)</t>
  </si>
  <si>
    <t>Paragraf 4341 - Sociální pomoc osobám v hmotné nouzi a občanům sociálně nepřizpůsobivým</t>
  </si>
  <si>
    <t xml:space="preserve">      z toho: ORJ 218 (odbor majet., byt. a invest., str. 66)</t>
  </si>
  <si>
    <t xml:space="preserve">I. Rozpočet hlavní činnosti podle tříd a kapitol </t>
  </si>
  <si>
    <t>Příjmy podle tříd</t>
  </si>
  <si>
    <t>Výdaje podle kapitol</t>
  </si>
  <si>
    <t>SUMARIZACE příjmů a výdajů</t>
  </si>
  <si>
    <t>Přijaté transfery</t>
  </si>
  <si>
    <t>Daňové příjmy</t>
  </si>
  <si>
    <t>Nedaňové příjmy</t>
  </si>
  <si>
    <t>Investiční příjmy</t>
  </si>
  <si>
    <t>Finanční prostředky jsou určené na úhradu za pronájem přednáškových místností.</t>
  </si>
  <si>
    <t>OHS - požární ochrana</t>
  </si>
  <si>
    <t>MŠ Husníkova 2075</t>
  </si>
  <si>
    <t xml:space="preserve">Položka 5164 - Nájemné </t>
  </si>
  <si>
    <t>Čerpání této položky je určené na nákup kolků pro potřeby úřadu.</t>
  </si>
  <si>
    <t>ZŠ Janského 2189</t>
  </si>
  <si>
    <t>ZŠ Klausova 2450</t>
  </si>
  <si>
    <t>ZŠ Kuncova 1580</t>
  </si>
  <si>
    <t>ZŠ Mládí 135</t>
  </si>
  <si>
    <t>Služby peněžních ústavů</t>
  </si>
  <si>
    <t>Úhrady sankcí jiným rozpočtům</t>
  </si>
  <si>
    <t>Položka 5363 - Úhrady sankcí jiným rozpočtům</t>
  </si>
  <si>
    <t>Opravy a udržování</t>
  </si>
  <si>
    <t>Ochranné pomůcky</t>
  </si>
  <si>
    <t>OKT - Sociální fond zaměstnavatele</t>
  </si>
  <si>
    <t>OOS - Fond občanských obřadů</t>
  </si>
  <si>
    <t>Kancelář starosty - oddělení tisku a informací</t>
  </si>
  <si>
    <t>Tato položka obsahuje výdaje na znalečné a svědečné při přestupkovém řízení.</t>
  </si>
  <si>
    <t xml:space="preserve">schválené granty a akce (provozní výdaje na externí služby využívané např. pro zabezpečení koncertů, materiál a pohoštění a doplnění vlastního vybavení pro ozvučování pořádaných akcí) v rámci zájmové činnosti mládeže </t>
  </si>
  <si>
    <t>odbor školství - úhrada splátek jistiny na základě Smluv o poskytování energetických služeb se zaručeným výsledkem za mateřské a základní školy a Dům dětí a mládeže Stodůlky</t>
  </si>
  <si>
    <t>odbor majet., byt. a invest. (úhrada splátky společnosti Lidl Česká republika v.o.s. v rámci výstavby hasičské záchranné stanice)</t>
  </si>
  <si>
    <t>Odbor školství - investiční výdaje</t>
  </si>
  <si>
    <t>odbor informatiky (nákupy licencí SW, poplatky za úžívání SW, obnova počítačů, monitorů a tiskáren, opravy PC, materiál do tiskáren, náhradní díly, provoz internetové školské sítě, nápoje do počítačové učebny)</t>
  </si>
  <si>
    <t>odbor majet., byt. a invest. (úhrada zádržného na akci TI Nová Velká Ohrada)</t>
  </si>
  <si>
    <t>odbor hospodářské správy - oddělení autoprovozu (nákup autopříslušenství, pohonné hmoty, pojištění vozidel, opravy a udržování, parkovné, mytí vozidel, dálniční známky, leasingové splátky)</t>
  </si>
  <si>
    <t>kancelář tajemnice úřadu - odd. e-governmentu a fondů EU (dálkový přístup do katastru nemovitostí a spoluúčast projektu z fondů EU)</t>
  </si>
  <si>
    <t>kancelář ZS A. Marečka (výdaje na služby, pohoštění, dary, poradenské a právní služby a drobné nákupy)</t>
  </si>
  <si>
    <t>kancelář starosty - odd. organiz. administrativní (pohoštění při zasedání rady a zastupitelstva)</t>
  </si>
  <si>
    <t>*) za výpisy ze živnostenského, obchodního rejstříku a katastru nemovitostí</t>
  </si>
  <si>
    <t>Odbor občansko - správní  (Fond občanských obřadů)</t>
  </si>
  <si>
    <t>ORJ 900 (odbor soc. péče a zdravotnictví, str. 53)</t>
  </si>
  <si>
    <t>odbor sociální péče a zdravotnictví (neinvestiční transfer z MHMP v oblasti sociálních služeb)</t>
  </si>
  <si>
    <t>Odbor majetkový, bytový a investiční  - investiční výdaje</t>
  </si>
  <si>
    <t>Budovy, haly a stavby</t>
  </si>
  <si>
    <t>Odbor informatiky - investiční výdaje</t>
  </si>
  <si>
    <t xml:space="preserve">          06 - Kultura, sport a cestovní ruch  -  celkem             </t>
  </si>
  <si>
    <t>Kultura</t>
  </si>
  <si>
    <t>ekonomický odbor (úroky, cestovné a jízdné, audity, služby, kolky, poštovné, pronájem bezpečnostních schránek, nákup stravenek pro zaměstnance úřadu a bankovní poplatky)</t>
  </si>
  <si>
    <t>odbor životního prostředí (komplexní péče o veřejnou zeleň a služby spojené s ochranou a obnovou obce a krajiny, deratizace hlodavců, likvidace nepovolených skládek, dendrologické posudky dřevin a ekologická výchova)</t>
  </si>
  <si>
    <t>Položka 5169 - Nákup ostatních služeb</t>
  </si>
  <si>
    <t xml:space="preserve">Nájemné </t>
  </si>
  <si>
    <t>Finanční prostředky budou použity na zajištění občerstvení při zasedáních hodnotících komisí na veřejné zakázky.</t>
  </si>
  <si>
    <t>Uvedené položky obsahují výdaje na nákup materiálu, na vybavení a údržbu krizového bytu (hygienické, čistící a úklidové potřeby), na služby (prádelna, čistírna) a neinvestiční náhrady spojené s provozem krizového bytu.</t>
  </si>
  <si>
    <t>Finanční prostředky budou použity k úhradě měsíčních záloh za čerpání pohonných hmot prostřednictvím platebních karet společnosti CCS, a.s. s následným měsíčním vyúčtováním.</t>
  </si>
  <si>
    <t>Paragraf 4374 - Azylové domy, nízkoprahová denní centra a noclehárny</t>
  </si>
  <si>
    <t>Paragraf 4378 -Terénní programy</t>
  </si>
  <si>
    <t>Finanční prostředky budou čerpány na opravy komunikací a na opravy dopravního značení.</t>
  </si>
  <si>
    <t>odbor majet., byt. a invest. (zajištění správy a provozu sportovních a kulturních zařízení včetně veřejných WC ve správě MČ Praha 13, pronájmy pozemků, platby daní a poplatků)</t>
  </si>
  <si>
    <t>odbor majet.,byt a invest. (úhrada služeb u bytů zvláštního určení pro invalidy v objektech BD Rotavská a Petržílkova, provoz kamerového systému na území MČ Praha 13)</t>
  </si>
  <si>
    <t>odbor životního prostředí (na rekonstrukci Třebonického rybníku a jeho okolí, na realizaci cyklotrasy v Centrálním parku)</t>
  </si>
  <si>
    <t>odbor školství (úhrada úroků a služeb dotačního managementu za MŠ a ZŠ vyplývajících ze smluv o poskytování energetických služeb, nezbytné opravy a údržba na MŠ,  ZŠ a DDM, ve školních jídelnách, revize plynu, pronájmy přednáškových místností a bazénu)</t>
  </si>
  <si>
    <t>odbor sociální péče a zdravotnictví (příspěvek organizacím na sociální služby, pečovatelská služba, sociální služby seniorům a sociální pomoc dětem a mládeži, oblast protidrogové prevence, na uspořádání Veletrhu sociálních služeb Prahy 13, příspěvky občanským sdružením, práce s národnostními menšinami, neinvestiční transfer občanskému sdružení Diakonie na základě smlouvy, úhrada služeb a fond oprav za azylový byt)</t>
  </si>
  <si>
    <t>TV+STOP (na digitální vysílání a na výrobu bloku televizních pořadů, na vydávání časopisu STOP na Praze 13)</t>
  </si>
  <si>
    <t xml:space="preserve">CENTRA - rekonstrukce uvolněných bytů v majetku MČ Praha 13 </t>
  </si>
  <si>
    <t>odbor majet., byt. a invest. (výdaje na rekonstrukci objektu márnice na hřbitově Stodůlky, na statické zajištění hřbitovní zdi)</t>
  </si>
  <si>
    <t>kancelář starosty (výdaje kanceláře - pohoštění, dary, nákup služeb, drobné nákupy, cestovné, konzultační, poradenské a právní služby, neinvestiční transfery občanským sdružením, nepodnikajícím fyzickým osobám a neziskovým organizacím)</t>
  </si>
  <si>
    <t>kancelář ZS P. Zemana (výdaje na pohoštění, služby, dary, drobný materiál a majetek, poradenské a právní služby, na akci Festival volného času a na Evropskou výstavu stavebnice merkur)</t>
  </si>
  <si>
    <t>kancelář tajemnice úřadu - oddělení personální (školení a konference, pojistné placené zaměstnavatelem za zaměstnance, odvody za neplnění povin.zaměstnávat zdrav. postiž., služby - léčebně prev. péče dle zákona)</t>
  </si>
  <si>
    <t>odbor legislativně právní (výdaje spojené s veřejnými zakázkami, konzultační a poradenské služby v rámci své činnosti, občerstvení na zasedáních komisí, náhrady soudních řízení a poskytování záloh a jistin v právních kauzách, úhrady sankcí jiným rozpočtům)</t>
  </si>
  <si>
    <t>odbor informatiky (nákup serveru pro virtualizaci aplikačních serverů a na licence nových SW)</t>
  </si>
  <si>
    <t>splátky jistiny úvěru radnice</t>
  </si>
  <si>
    <t>Neinvestiční transfery od HMP</t>
  </si>
  <si>
    <t>odbor dopravy (rezerva na doplnění a aktualizaci dopravního značení)</t>
  </si>
  <si>
    <t>odbor majet., byt. a invest. (opravy a udržování a další neinvestiční výdaje na provoz hřbitovů Krteň a Stodůlky, veřejné osvětlení v CP, na parkovišti Janského, a u parkovacích ramp v lokalitě Velká Ohrada)</t>
  </si>
  <si>
    <t>kancelář tajemnice úřadu - sociální fond zaměstnavatele (stravenky, dárkové poukázky na rehabilitační masáže při jubileích, příspěvky na tábory, penzijní připojištění)</t>
  </si>
  <si>
    <t>Odbor legislativně právní včetně veřejných zakázek</t>
  </si>
  <si>
    <t>Finanční prostředky budou čerpány na platby za dálkový přístup do katastru nemovitostí, který provádí CzechPoint. Katastrálnímu úřadu je musíme odvádět v závislosti na počtu občanů, kteří na ÚMČ Praha 13 zažádají o ověřený výstup z Katastru nemovitostí.</t>
  </si>
  <si>
    <t>Z této položky bude prováděna úhrada ekonomických auditů a služeb za zajištění tisku poukázek a kompletace zásilek České poště.</t>
  </si>
  <si>
    <t>Na této položce je vykazována daň z přidané hodnoty nejenom v rámci daňové povinnosti, ale i vratka nadměrného odpočtu daně.</t>
  </si>
  <si>
    <t>Finanční prostředky budou čerpány na nákup propagačních a informačních materiálů pro veřejnost i účastníky akcí, na realizaci informačních kampaní a veřejných soutěží, na nákup drobného materiálu na přípravu akcí a na povolené úpravy veřejných prostranství (např. schválené dětské malby na betonové plochy).</t>
  </si>
  <si>
    <t>Jedná se o výdaje na opravu ručních hasicích přístrojů a hydrantů.</t>
  </si>
  <si>
    <t>Zpracování dat a služby související s informač.a telekomunik. technol.</t>
  </si>
  <si>
    <t xml:space="preserve">Jedná se o sankce za porušení obecně závazných předpisů v souvislosti s činností odboru, např. za nepředložení dokladu povinného ručení při kontrole Policií ČR, nepožádání o povolení zvláštního záboru komunikací, i možné navýšení pokut u nové agendy odboru - přestupky taxislužeb. </t>
  </si>
  <si>
    <t>Položka 5168 - Zpracování dat a služby související s informačními a komunikačními technologiemi</t>
  </si>
  <si>
    <t>,</t>
  </si>
  <si>
    <t>Finanční prostředky jsou potřebné na nákup profesního oblečení pro zaměstnance ostrahy radnice na základě NT č. 242/2014.</t>
  </si>
  <si>
    <t>Položka 5167 - Služby školení a vzdělávání, 5169 - Nákup ostatních služeb, 5171 - Opravy a udržování a 5175 - Pohoštění</t>
  </si>
  <si>
    <t>Položka 5169 - Nákup ostatních služeb a 5175 - Pohoštění</t>
  </si>
  <si>
    <t xml:space="preserve">Finanční prostředky budou čerpány za poštovné v souvislosti se zasíláním peněžních částek přímo adresátovi. </t>
  </si>
  <si>
    <t>Paragraf 3669 - Ost. správa v oblasti bydlení, komunál. služeb a územ. rozvoje</t>
  </si>
  <si>
    <t>Finanční prostředky budou vynaloženy na nákup spotřebního materiálu do tiskáren a do kopírovacích strojů, a dále na náhradní díly a záložní média.</t>
  </si>
  <si>
    <t>Daň z nemovitých věcí*)</t>
  </si>
  <si>
    <t>*) zahrnuje daň podle zákona o dani z nemovitých věcí. Městské části je poukazováno prostřednictvím HMP 100% inkaso daně z nemovitých věcí skutečně vybrané za nemovitosti na území příslušné městské části. Správcem daně je finanční úřad.</t>
  </si>
  <si>
    <t>ORJ 517</t>
  </si>
  <si>
    <t xml:space="preserve">Popis položky </t>
  </si>
  <si>
    <t xml:space="preserve">Tyto finanční prostředky jsou vyčleněny na konzultační a poradenské služby, které odbor legislativně-právní využívá v plné výši. Dále se jedná o úhradu právních služeb realizovaných externími advokáty pro potřeby MČ Praha 13 (právní zastupování před soudem), které se realizují průběžně dle situace. </t>
  </si>
  <si>
    <t>Finanční prostředky budou použity na nákup knih a příruček pro administrátory a pro uživatele.</t>
  </si>
  <si>
    <t xml:space="preserve">Finanční prostředky jsou určené na služby tlumočníků při přestupkovém řízení a na uhrazení lékařských zpráv potřebných k přestupkovým řízením. </t>
  </si>
  <si>
    <t>Jde o platbu daně z nemovitých věcí za objekt Kozel.</t>
  </si>
  <si>
    <t>Paragraf 3299 - Ostatní záležitosti vzdělávání</t>
  </si>
  <si>
    <t>Položka 5175 - Pohoštění, ÚZ 21</t>
  </si>
  <si>
    <t>Daň z nemovitých věcí</t>
  </si>
  <si>
    <t xml:space="preserve">Dům dětí a mládeže (DDM)  </t>
  </si>
  <si>
    <t>Referát krizového řízení</t>
  </si>
  <si>
    <t>Položka 6121 - Budovy, haly a stavby, ÚZ 12</t>
  </si>
  <si>
    <t xml:space="preserve">           ORJ 218 (odbor majet., byt. a invest., str .67)</t>
  </si>
  <si>
    <t>z toho: ORJ 418 (odbor majet., byt. a invest., str. 67)</t>
  </si>
  <si>
    <t>z toho:   ORJ  717 (odbor majet., byt. a invest., str. 67)</t>
  </si>
  <si>
    <t xml:space="preserve">ORJ 818 (odbor majet., byt. a invest., str.67) </t>
  </si>
  <si>
    <t>Převody na krytí akcí z TC+BJ</t>
  </si>
  <si>
    <t>Finanční prostředky jsou určeny na pohoštění pro návštěvy u starosty a dále na zajištění pohoštění při významných společenských a kulturních akcích organizovaných kanceláří starosty.</t>
  </si>
  <si>
    <t>Položka 5169 - Nákup ostatních služeb, ÚZ 21</t>
  </si>
  <si>
    <t>z toho: ORJ 117 (odbor majet., byt. a invest., str. 67)</t>
  </si>
  <si>
    <t xml:space="preserve">           ORJ 118 (odbor majet., byt. a invest., str. 67)</t>
  </si>
  <si>
    <t>Jedná se o finanční prostředky určené na úhradu služeb v souvislosti s užívání bytových jednotek, které jsou určeny pro pedagogické pracovníky v objektu Heranova 1547.</t>
  </si>
  <si>
    <t>ORJ 618</t>
  </si>
  <si>
    <t>ORJ 418</t>
  </si>
  <si>
    <t>z toho: ORJ 618 (odbor majet., byt. a invest., str. 67)</t>
  </si>
  <si>
    <t>Agenda 21</t>
  </si>
  <si>
    <t xml:space="preserve">Finanční prostředky budou čerpány na úhradu služeb při zajišťování akcí, vypracování informačních materiálů, dokumentací a studií. </t>
  </si>
  <si>
    <t>Finanční prostředky budou využity na nákup služeb souvisejících s výkonem činnosti místní Agendy 21.</t>
  </si>
  <si>
    <t xml:space="preserve">Odbor sociální péče </t>
  </si>
  <si>
    <t>Neinvestiční příspěvky zřízeným příspěvkovým organizacím</t>
  </si>
  <si>
    <t>Finanční prostředky tohoto paragrafu se použijí na nákup odborné literatury a časopisů v rámci podpory rozvoje multikulturality, národnostních menšin a integrace cizinců. Dále na nákup materiálu, zajištění pohoštění a na nákup služeb pro akce zaměřené na rozvoj a prezentaci multikulturality, národnostních menšin a na integraci cizinců. Rovněž jsou zde zahrnuty prostředky, které budou sloužit pro povinné spolufinancování projektu Společná adresa - Praha 13.</t>
  </si>
  <si>
    <t>Finanční prostředky z prodeje bytových jednotek ve výši 720 000 Kč jsou určené na akci Rekonstrukční a údržbové práce na MŠ a ZŠ a ve výši 38 600 Kč na akci Rekonstrukce sociálních zařízení na MŠ.</t>
  </si>
  <si>
    <t>Jedná se o finanční prostředky z prodeje bytových jednotek ve výši 500 000 Kč z akce Opravy a údržba MŠ a ZŠ, kdy zajištění statiky části objektu MŠ Mohylová je nutno hradit jako investiční výdaj.</t>
  </si>
  <si>
    <t>Položka 6121 - Budovy, haly a stavby, ÚZ 18</t>
  </si>
  <si>
    <t>Finanční prostředky budou použity na odborné konzultace, analýzy a předimplementační analýzy.</t>
  </si>
  <si>
    <t>Finanční prostředky této položky slouží k čerpání výdajů za údržbu tiskáren a kopírovacích strojů.</t>
  </si>
  <si>
    <t>Jedná se o finanční prostředky na pravidelné revize elektroinstalace, plynu, hromosvodů, hasicích přístrojů a požárních hydrantů, čištění kanalizace, zahradnické práce a za správu firmě IKON.</t>
  </si>
  <si>
    <t xml:space="preserve">Jedná se o finanční prostředky na opravy a údržbové práce na MŠ jako např. opravy elektroinstalace, osvětlení, domácích telefonů, opravy WC, umyvadel a kanalizace, opravy obkladů a podlah, odstraňování závad z revizí. </t>
  </si>
  <si>
    <t>Tato položka obsahuje výdaje za pronájem plaveckého bazénu v Gymnáziu J. Heyrovského pro žáky základních škol.</t>
  </si>
  <si>
    <t>Jedná se o finanční prostředky na opravy a údržbové práce na základních školách jako např. opravy elektroinstalace, osvětlení, opravy obkladů a podlah, instalatérské práce a další průběžné nutné opravy.</t>
  </si>
  <si>
    <t>Finanční prostředky zahrnují výdaje na nezbytné opravy a údržbové práce na Domu dětí a mládeže Stodůlky a na objektu Kozel.</t>
  </si>
  <si>
    <t>Finanční prostředky jsou určené na úhradu za pohoštění při příležitosti oceňování pedagogických pracovníků na Den učitelů a při příležitosti konání výjezdního zasedání ředitelů MŠ a ZŠ.</t>
  </si>
  <si>
    <t>Finanční prostředky jsou určené na nákup plaket J. A. Komenského pro oceňované pedagogické pracovníky.</t>
  </si>
  <si>
    <t>Finanční prostředky budou použity na opravy a údržbové práce ve školních kuchyních, např. na opravy elektroinstalace, osvětlení, opravy obkladů a dlažeb, instalatérské práce, opravy vzduchotechniky a další nezbytné opravy.</t>
  </si>
  <si>
    <t>Položka 5169 - Nákup ostatních služeb, ÚZ 49</t>
  </si>
  <si>
    <t xml:space="preserve">Referát e-governmentu </t>
  </si>
  <si>
    <t>Oddělení projektových řízení</t>
  </si>
  <si>
    <t>Odbor hospodářské správy - autoprovoz</t>
  </si>
  <si>
    <t>OHS - autoprovoz</t>
  </si>
  <si>
    <t>OKT - odd. projektových řízení</t>
  </si>
  <si>
    <t>OKT - referát e - governmentu</t>
  </si>
  <si>
    <t>Plánované finanční prostředky budou čerpány na nákup ochranných pomůcek, zdravotnického materiálu, vybavení lékárniček, oděvů a obuvi. Dále bude čerpáno na nákup spotřebního materiálu na provádění údržby techniky, na nákup drobného hmotného dlouhodobého majetku a na úhradu vodného a tepla pro ohřev objektu hasičské zbrojnice Stodůlky.</t>
  </si>
  <si>
    <t>Výše uvedené položky se týkají výdajů za spotřebovanou energii pro JSDH Třebonice a Stodůlky, dále za pohonné hmoty pro vozidla a techniku JSDH, dobíjecí kupón na provoz EZS u objektu JSDH Třebonice a datový přenos z důvodu zásahu pro JSDH Stodůlky a Třebonice.</t>
  </si>
  <si>
    <t>Plánované prostředky jsou určeny na platby za povinné školení řidičů JSDH Třebonice a Stodůlky, na školení obsluhy motorové pily, dále na služby spojené s provozem vozidel a přípojné techniky, na povinné technické prohlídky, lékařské prohlídky členů JSDH, revize hasicích přístrojů, dýchací techniky a dále na opravy a údržbu vozidel a techniky. Rovněž budou hrazeny nákupy občerstvení při výročních schůzích JSDH Třebonice a Stodůlky a při praktickém výcviku, námětových cvičeních a ostrých výjezdech JSDH.</t>
  </si>
  <si>
    <t xml:space="preserve">Uvedené položky představují výdaje na služby spojené s činností a vzděláváním členů Bezpečnostní rady a Krizového štábu MČ Praha 13 a výdaje na pohoštění (při výročních schůzích JSDH Třebonice a Stodůlky, při praktickém výcviku a cvičeních). </t>
  </si>
  <si>
    <t xml:space="preserve">               </t>
  </si>
  <si>
    <t>Finanční prostředky budou použity na vypracování monitorovací zprávy na akci Zateplení objektu kina K Vidouli.</t>
  </si>
  <si>
    <t>Finanční prostředky budou použity na vypracování monitorovací zprávy na akci Zateplení objektu tělocvičny Kovářova.</t>
  </si>
  <si>
    <t>26.</t>
  </si>
  <si>
    <t>Neinv. výdaje z bytových jednotek</t>
  </si>
  <si>
    <t>neinvestiční výdaje z BJ</t>
  </si>
  <si>
    <t>ORJ 418 (odbor majet., byt. a invest., str. 38)</t>
  </si>
  <si>
    <t xml:space="preserve">Kulturní dům Mlejn o.p.s. </t>
  </si>
  <si>
    <t>Teplá voda</t>
  </si>
  <si>
    <t>Paragraf 4359 - Ostatní služby a činnosti v oblasti sociální péče (pol. 5164, 5151, 5152, 5157, 5169 a 5154)</t>
  </si>
  <si>
    <t xml:space="preserve">Finanční prostředky jsou určeny na nájemné včetně energií a souvisejících služeb u bytů v nájmu od HMP určených pro sociální účely. </t>
  </si>
  <si>
    <t>I.</t>
  </si>
  <si>
    <t xml:space="preserve">                      Rozpočet hlavní činnosti </t>
  </si>
  <si>
    <t xml:space="preserve">                 podle tříd a kapitol a podrobný </t>
  </si>
  <si>
    <t xml:space="preserve">                            tabulkový přehled</t>
  </si>
  <si>
    <t>MŠ Ovčí Hájek 2174</t>
  </si>
  <si>
    <t>Kancelář tajemníka úřadu - sekretariát</t>
  </si>
  <si>
    <t>Kancelář tajemníka</t>
  </si>
  <si>
    <t>Kancelář tajemníka úřadu</t>
  </si>
  <si>
    <t xml:space="preserve">Kancelář tajemníka - sekretariát </t>
  </si>
  <si>
    <t>Sekretariát tajemníka</t>
  </si>
  <si>
    <t>Kancelář tajemníka - referát e - governmentu</t>
  </si>
  <si>
    <t>Kancelář tajemníka - oddělení projektových řízení</t>
  </si>
  <si>
    <t>Kancelář tajemníka - sociální fond zaměstnavatele</t>
  </si>
  <si>
    <t>Kancelář tajemníka - oddělení personální a platové</t>
  </si>
  <si>
    <t>Kancelář tajemníka - oddělení personální a platové (mzdy)</t>
  </si>
  <si>
    <t>Kancelář tajemníka - referát krizového řízení</t>
  </si>
  <si>
    <t>Nákup materiálu j.n.- výbory a komise</t>
  </si>
  <si>
    <t>Nákup ostatních služeb- výbory a komise</t>
  </si>
  <si>
    <t>Věcné dary - výbory a komise</t>
  </si>
  <si>
    <t>Z této položky budou hrazeny výdaje na nákup pohonných hmot pro zajištění provozu služebních vozidel ÚMČ Praha 13.</t>
  </si>
  <si>
    <t>Finanční prostředky jsou určené na nákup slabikářů a písanek pro první ročníky základních škol našeho regionu.</t>
  </si>
  <si>
    <t>Položka 5149 - Ostatní úroky a ostatní finanční výdaje</t>
  </si>
  <si>
    <t>Finanční prostředky jsou určené na finanční odměny pedagogickým pracovníkům předávané při příležitosti akce Den učitelů.</t>
  </si>
  <si>
    <t>Paragraf 2219 - Ostatní záležitosti pozemních komunikací</t>
  </si>
  <si>
    <t>Paragraf 3639 - Komunální služby a územní rozvoj jinde nezařazené</t>
  </si>
  <si>
    <t>Finanční prostředky budou použity na opravy sportovních zařízení v majetku MČ Prahy 13.</t>
  </si>
  <si>
    <t>Tyto finanční prostředky jsou určeny na spoluúčast na pojištění v případě pojistné události (např. úraz na chodníku MČ Praha 13 v důsledku náledí).</t>
  </si>
  <si>
    <t xml:space="preserve">ORJ 917 (odbor majet., byt. a invest., str. 68) </t>
  </si>
  <si>
    <t>Položka 5168 - Zpracování dat a služby související s informačními a telekomunikačními technologiemi</t>
  </si>
  <si>
    <t>Položka bude čerpána na správu Instagramu, YouTube a Facebookového profilu městské části.</t>
  </si>
  <si>
    <t>Položka bude čerpána na výrobu a digitální vysílání programu TV 13 a Praha TV.</t>
  </si>
  <si>
    <t>MŠ Janského 2187</t>
  </si>
  <si>
    <t>MŠ Janského 2188</t>
  </si>
  <si>
    <t>Finanční prostředky tohoto paragrafu se použijí na úhradu služeb spojených s užíváním azylového bytu klientskými rodinami SPOD.</t>
  </si>
  <si>
    <t>Položka 5011 - Platy zaměstnanců v pracovním poměru</t>
  </si>
  <si>
    <t>Ostatní přijaté vratky transferů</t>
  </si>
  <si>
    <t>Přijaté pojistné náhrady</t>
  </si>
  <si>
    <t>Odvody příspěvkových organizací</t>
  </si>
  <si>
    <t>Příspěvky PO - MŠ a ZŠ</t>
  </si>
  <si>
    <t>Místostarosta p. Zeman</t>
  </si>
  <si>
    <t>Odbor hospodářské správy - investiční výdaje</t>
  </si>
  <si>
    <t>Místostarosta RNDr. Plesníková</t>
  </si>
  <si>
    <t xml:space="preserve">Částka slouží k zakoupení občerstvení pro účinkující při občanských obřadech. </t>
  </si>
  <si>
    <t>Finanční prostředky obsahují výdaje na nákup květin do obřadní síně.</t>
  </si>
  <si>
    <t>Z této položky budou čerpány prostředky na nákup věcných darů (např. upomínkových předmětů), které místostarosta využije při reprezentování MČ Praha 13,  při pracovních jednáních a jako ceny pro účastníky pořádaných kulturních a společenských akcí.</t>
  </si>
  <si>
    <t xml:space="preserve">Finanční prostředky jsou potřebné na doplnění a obnovu léků a zdravotnického materiálu v příručních lékárničkách na jednotlivých odborech a autolékárniček. </t>
  </si>
  <si>
    <t>Jedná se o dodávky tepla a teplé vody v objektu radnice a  předpis plateb pro Kluby seniorů Přecechtělova 2229 a Heranova 1547 a sklad OHS Kuncova 2573.</t>
  </si>
  <si>
    <t>Jedná se o výdaje na nákup autopříslušenství, autopotřeb, provozních náplní a náhradních dílů.</t>
  </si>
  <si>
    <t>Z této položky budou hrazeny výdaje na opravy a údržbu služebních vozidel ÚMČ Praha 13 včetně plánovaných záručních a pozáručních servisních prohlídek, dále pracovního stroje, elektroskútru, elektrokol a nákladního vozíku.</t>
  </si>
  <si>
    <t>Položka je určena k úhradě leasingových splátek.</t>
  </si>
  <si>
    <t>Z této položky budou hrazeny výdaje na pořízení dálničních a ekologických známek pro služební vozidla ÚMČ Praha 13.</t>
  </si>
  <si>
    <t>25.</t>
  </si>
  <si>
    <t>Místostarosta p. Zelený</t>
  </si>
  <si>
    <t>Výbory a komise, uvolněný radní</t>
  </si>
  <si>
    <t>transfery cizí</t>
  </si>
  <si>
    <t>OKT - referát krizového řízení</t>
  </si>
  <si>
    <t>Přijaté neinvestiční dary</t>
  </si>
  <si>
    <t>Prostředky z této položky jsou určeny na neočekávané výdaje pro občany žijící na území MČ Praha 13 bez domova. Jedná se např. o pořízení osobních dokladů, jízdného do místa bydliště nebo základních potravin.</t>
  </si>
  <si>
    <t>Obsahem této položky jsou výdaje na nákup předmětů v pořizovacích cenách do 40 000 Kč (kancelářský nábytek, mobilní telefony, malá kancelářská technika, další drobné vybavení kanceláří).</t>
  </si>
  <si>
    <t>Výdaje na náhrady za nezpůsobenou újmu</t>
  </si>
  <si>
    <t>Rezerva na krizová opatření</t>
  </si>
  <si>
    <t>Jedná se o sankce za porušení obecně závazných předpisů v souvislosti s činností odboru, např. pokuty dle daňového řádu, exekuční výdaje.</t>
  </si>
  <si>
    <t>Potraviny</t>
  </si>
  <si>
    <t>Drobný hmotný douhodobý majetek</t>
  </si>
  <si>
    <t>Finanční prostředky budou čerpány na pohoštění a občerstvení při pracovních jednáních místostarosty a na zajištění občerstvení na akcích konaných pod záštitou místostarosty.</t>
  </si>
  <si>
    <t>Tyto finanční prostředky budou využity na nákup služeb souvisejících s výkonem činností kanceláře místostarostky, především na zajištění sportovních, společenských a kulturních akcí konaných pod záštitou místostarostky.</t>
  </si>
  <si>
    <t>Z této položky budou finanční prostředky čerpány na zakoupení věcných darů (zejména dárkových balení), dále na pořízení upomínkových předmětů a drobného propagačního zboží pro akce konané pod záštitou místostarostky.</t>
  </si>
  <si>
    <t xml:space="preserve">Finanční prostředky budou použity na nákup květin, spotřebního materiálu (např. drogistického zboží) a jiného vybavení kanceláře. </t>
  </si>
  <si>
    <t>Tato položka obsahuje výdaje na pronájmy sálů a pódií v rámci akcí pořádaných starostou nebo pod jeho záštitou.</t>
  </si>
  <si>
    <t>Tato položka zahrnuje prostředky pro zahraniční cesty starosty, které se mohou předpokládat s ohledem na uzavírání družebních vztahů a významných účastí MČ na zahraničních veletrzích investičních příležitostí.</t>
  </si>
  <si>
    <t>Položka bude čerpána na základě smluvních závazků na výrobu, distribuci  a webovou prezentaci časopisu STOP, na monitoring tisku a prezentaci MČ na webu Pražský Patriot.</t>
  </si>
  <si>
    <t>Finanční prostředky budou použity na nákup občerstvení pro potřeby komisí RMČ a výborů ZMČ.</t>
  </si>
  <si>
    <t>Finanční prostředky budou použity na pohoštění v souvislosti s realizací místní Agendy 21.</t>
  </si>
  <si>
    <t>Finanční prostředky budou čerpány na obnovu pracovních stanic a monitorů, notebooků a multifunkčních tiskáren.</t>
  </si>
  <si>
    <t>Z této položky budou uhrazeny nákupy licencí SW dle požadavků vedoucích odborů a licence MS OFFICE.</t>
  </si>
  <si>
    <t>Jedná se o finanční prostředky na nákup gratulací k životním jubileím, pamětních knížek na vítání občánků a květin na vítání občánků a na svatební obřady.</t>
  </si>
  <si>
    <t>Částka je určena k zakoupení dárkových balíčků pro občany, kteří slaví zlaté a diamantové svatby a na nákup potravinových balíčků pro občany, kteří dosáhli životního jubilea, tj. 80, 85, 90 let věku a dále každý rok. Z těchto prostředků je též hrazen nákup hraček na vítání občánků.</t>
  </si>
  <si>
    <t>Položka je určena na úpravné pro zaměstnance úřadu, kteří se účastní svatebních a občanských obřadů.</t>
  </si>
  <si>
    <t>Jedná se o výdaje na zajištění dodávek denního tisku a časopisů na nákup odborných publikací dle požadavků jednotlivých odborů.</t>
  </si>
  <si>
    <t>Finanční prostředky představují výdaje na úhradu poštovného České poště prostřednictvím frankovacích strojů a výdaje za kurýrní služby.</t>
  </si>
  <si>
    <t xml:space="preserve">Jedná se o výdaje na úhrady telefonních poplatků a internetu. </t>
  </si>
  <si>
    <t>Položka 5023 - Odměny členů zastupitelstev obcí a krajů</t>
  </si>
  <si>
    <t>Finanční prostředky budou čerpány na pojistné placené z titulu odpovědnosti organizace za škodu při pracovních úrazech nebo nemoci z povolání.</t>
  </si>
  <si>
    <t>Čerpání finančních prostředků je plánováno v souladu se zákonem č. 312/2002 Sb., o úřednících územních samosprávných celků.</t>
  </si>
  <si>
    <t>Prostředky jsou určeny na zabezpečení závodní léčebně preventivní péče.</t>
  </si>
  <si>
    <t>Z této položky jsou hrazeny konference, kterých se účastní zaměstnanci v rámci povinného vzdělávání.</t>
  </si>
  <si>
    <t xml:space="preserve">Finanční prostředky jsou potřebné na pravidelné revize na DDM Stodůlky a na objektu Kozel, na zajištění autobusové přepravy a na úhrady za správu firmě IKON. </t>
  </si>
  <si>
    <t>Paragraf 4352 - Tísňová péče</t>
  </si>
  <si>
    <t>Paragraf 3619 - Ostatní rozvoj bydlení a bytového hospodářství</t>
  </si>
  <si>
    <t>Paragraf 2212 - Silnice</t>
  </si>
  <si>
    <t>Finanční prostředky budou čerpány na opravy chodníků a pěších komunikací na území MČ Praha 13.</t>
  </si>
  <si>
    <t>Paragraf 3392 - Zájmová činnost v kultuře</t>
  </si>
  <si>
    <t>Finanční prostředky jsou určené na  nákup formulářů na vystavování rybářských a loveckých lístků, folií do laminovačky, sáčků na psí exkrementy a další drobný materiál v rámci péče o vzhled obcí a veřejnou zeleň.</t>
  </si>
  <si>
    <t xml:space="preserve">Tato položka obsahuje výdaje na právní poradenství a dendrologické posudky zdravotního stavu dřevin, dále také na tomografický monitoring zdravotního stavu dřevin a jejich provozní bezpečnosti, na osazovací plány, studie úprav ploch, rozbory půdy a vody a kamerové zkoušky vodohospodářských zařízení na plochách ve správě odboru životního prostředí. </t>
  </si>
  <si>
    <t>Poplatek z pobytu</t>
  </si>
  <si>
    <t xml:space="preserve">Nákup ostatních služeb </t>
  </si>
  <si>
    <t xml:space="preserve">Pohoštění </t>
  </si>
  <si>
    <t>ORJ 118</t>
  </si>
  <si>
    <t>ORJ 218 (odbor majet., byt. a invest., str. 67)</t>
  </si>
  <si>
    <t xml:space="preserve">  z toho:        ORJ 634 (odd. tisku a informací, str. 19)</t>
  </si>
  <si>
    <t xml:space="preserve"> ORJ 818 (odbor majet., byt. a invest., str. 67) </t>
  </si>
  <si>
    <t xml:space="preserve">        z toho: ORJ 933 (kancelář starosty, str. 19)</t>
  </si>
  <si>
    <t>ORJ 936 (kancelář MS RNDr. Plesníková, str. 23)</t>
  </si>
  <si>
    <t>ORJ 937 (kancelář MS P.Zeman, str. 24)</t>
  </si>
  <si>
    <t>Finanční prostředky budou použity na nákup věcných darů pro potřeby komisí RMČ a výborů ZMČ.</t>
  </si>
  <si>
    <t>Položka 5175 - Pohoštění, ÚZ 22</t>
  </si>
  <si>
    <t>Paragraf 3319 - Ostatní záležitosti kultury</t>
  </si>
  <si>
    <t>Položka bude čerpána na nákup kávy, čaje, cukru a minerálek pro pohoštění návštěv (kontrola, školení, výbor pro EF, výběrové řízení).</t>
  </si>
  <si>
    <t>Jedná se o platby za nájem Klubu seniorů Heranova 1547.</t>
  </si>
  <si>
    <t>Podlimitní technické zhodnocení</t>
  </si>
  <si>
    <t>Položka bude použita na poradenské a konzultační služby pro potřebu MČ Praha 13.</t>
  </si>
  <si>
    <t>Tyto finanční prostředky budou využity na nákup služeb pro potřeby MČ Praha 13.</t>
  </si>
  <si>
    <t>Položka bude použita na vypracování znaleckých posudků.</t>
  </si>
  <si>
    <t>Finanční prostředky budou použity na služby týkající se odběru a rozboru odpadních vod, zabezpečení stavby, barevné studie, průzkumů stavu staveb a podobně.</t>
  </si>
  <si>
    <t xml:space="preserve">Finanční prostředky budou použity na výdaje na životní jubilea pro zaměstnance úřadu. </t>
  </si>
  <si>
    <t>Finanční prostředky budou použity na výdaje na životní jubilea zastupitelů.</t>
  </si>
  <si>
    <t xml:space="preserve">Finanční prostředky budou čerpány na materiálové výdaje na pořádání výstav, na propagaci akcí, výrobu diplomů a jiné přímé materiálové náklady související s pořádáním akcí a organizováním činností v oblasti volného času, kultury a sportu. </t>
  </si>
  <si>
    <t xml:space="preserve">Z této položky budou poskytovány dotace MČ Praha 13 na činnost organizací v oblasti volného času, jak na podporu celoroční činnosti tak i na podporu akcí pro veřejnost, které jsou pořádány těmito subjekty. Tento finanční objem bude, jako každoročně, na základě projektů přihlášených do dotačního řízení a rozhodnutí RMČ o udělení dotací dále rozčleněn podle zaměření a právního postavení příslušných subjektů. </t>
  </si>
  <si>
    <t>Jedná se o finanční prostředky jako rezerva pro potřeby konání voleb.</t>
  </si>
  <si>
    <t>Z této položky budou finanční prostředky čerpány např. na poradenství pro potřeby úřadu.</t>
  </si>
  <si>
    <t>Finanční prostředky jsou určeny pro SF Centra a Ikon na rekonstrukce a úpravy uvolněných bytů v majetku MČ Prahy 13.</t>
  </si>
  <si>
    <t>Plánované prostředky jsou určeny na platby pojištění techniky a členů JSDH Třebonice a Stodůlky.</t>
  </si>
  <si>
    <t>Finanční prostředky budou použity na zajištění tisku a materiálové zajištění všech akcí v rámci Agendy 21 v průběhu roku.</t>
  </si>
  <si>
    <t>Položka 5123 - Podlimitní technické zhodnocení</t>
  </si>
  <si>
    <t>Finanční prostředky budou použity na výdaje na technické zhodnocení drobného hmotného majetku, které nepřesahuje 40 000 Kč.</t>
  </si>
  <si>
    <t>Finanční prostředky jsou určené k úhradám pojistného za pojištění vozového parku.</t>
  </si>
  <si>
    <t xml:space="preserve">Finanční prostředky jsou určeny na dodavatelsky realizované akce v rámci ekologické výchovy a vzdělávání a na výrobu informačních materiálů. V rámci odboru životního prostředí jsou pořádány již tradiční akce, např. výstavy na radnici, ekodivadélka pro MŠ, oslava Dne Země, Dne stromů, akce na cyklostezkách - otevírání Greenways. </t>
  </si>
  <si>
    <t>Finanční prostředky budou použity na nákup cen do soutěží v rámci ekologické výchovy a dárků pro účastníky akcí.</t>
  </si>
  <si>
    <t>Z této položky bude hrazeno služebné za rezervovaná lůžka v Domově pro seniory Zity Kabátové.</t>
  </si>
  <si>
    <t>ORJ 218 (odbor majet., byt. a invest., str. 36)</t>
  </si>
  <si>
    <t>ORJ 318 (odbor majet., byt. a invest. str. 36)</t>
  </si>
  <si>
    <t xml:space="preserve">Z této položky budou čerpány prostředky na nákup věcných darů (např. nákup dárkových košů a jiných darů). </t>
  </si>
  <si>
    <t>Finanční prostředky budou použity na nákup spotřebního materiálu (např. drogistického zboží, květin, úklidových prostředků, kancelářských potřeb, které nelze pořídit ve skladu OHS).</t>
  </si>
  <si>
    <t>Finanční prostředky budou použity na služby spojené s údržbou okolí sportovních zařízení v majetku MČ Praha 13.</t>
  </si>
  <si>
    <t>Finanční prostředky jsou určené na výplatu prémie firmě ENESA za dosažené energetické úspory v MŠ a ZŠ za kalendářní rok 2020.</t>
  </si>
  <si>
    <t>Finanční prostředky budou čerpány na pohoštění při pořádání pravidelných akcí OŽP a dále dle aktuální potřeby při otevírání dětských hřišť, parkových úprav apod.</t>
  </si>
  <si>
    <t>Z této položky bude hrazen nákup ochranných pomůcek, pracovních oděvů a obuvi pro zaměstnance dle Směrnice pro poskytování OOPP.</t>
  </si>
  <si>
    <t>Poplatek ze psů</t>
  </si>
  <si>
    <t>SR 2022</t>
  </si>
  <si>
    <t>rok 2022 v tis. Kč</t>
  </si>
  <si>
    <t>Finanční prostředky budou čerpány na výdaje za služby spojené s agendou veřejných zakázek.</t>
  </si>
  <si>
    <t>Finanční prostředky budou použity na nákup květin a drobného spotřebního materiálu (např. čistící a úklidové prostředky, drogistické zboží, dovybavení kuchyňky, květiny, apod.).</t>
  </si>
  <si>
    <t>Místostarostka RNDr. Plesníková</t>
  </si>
  <si>
    <t xml:space="preserve">Finanční prostředky zahrnují výdaje na pohoštění při pracovních schůzkách a jednáních místostarostky, na zajištění občerstvení na akcích konaných pod záštitou místostarostky a na nákup náplní do nápojových automatů. </t>
  </si>
  <si>
    <t>Finanční prostředky budou použity na nákup darů pro potřeby výboru místní Agendy 21 na realizaci všech akcí v průběhu roku 2022 pořádaných místní Agendou 21.</t>
  </si>
  <si>
    <t>Finanční prostředky jsou určeny na obnovu velkokapacitních tiskáren a kopírek.</t>
  </si>
  <si>
    <t xml:space="preserve">Nespecifikovaná rezerva bude sloužit k hrazení povinné spoluúčasti MČ na dotačních projektech, jejich předfinancování či přípravě nových projektových žádostí (projektové dokumentace). Z této rezervy budou převáděny finanční prostředky na odpovídající položky. </t>
  </si>
  <si>
    <t>Finanční prostředky budou čerpány na stravné pro zaměstnance úřadu a uvolněné zastupitele a na nákup kulturního programu při kulturně společenském setkání zaměstnanců.</t>
  </si>
  <si>
    <t>Položka bude čerpána na pohoštění při kulturně společenském setkání zaměstnanců a sportovním dnu úřadu.</t>
  </si>
  <si>
    <t>Finanční prostředky jsou určeny na úhradu výdajů za opravy a údržbu veřejného WC.</t>
  </si>
  <si>
    <t>Finanční prostředky jsou určeny na opravy a údržbu v objektu DPS.</t>
  </si>
  <si>
    <t>Finanční prostředky jsou určeny k revitalizaci veřejné zeleně a na následnou péči (včetně závlah).</t>
  </si>
  <si>
    <t>Finanční prostředky budou použity na úhradu údržbářských prací a oprav v objektech KD Mlejn a Spolkový dům.</t>
  </si>
  <si>
    <t>Finanční prostředky jsou určené na provoz a údržbu veřejného osvětlení v areálu Centrálního parku.</t>
  </si>
  <si>
    <t>Finanční prostředky budou čerpány na nákup pohonných hmot a maziva pro nářadí (křovinořez a motorová pila) sloužící k údržbě hřbitovů Krteň a Stodůlky.</t>
  </si>
  <si>
    <t>Finanční prostředky budou použity na úhradu pojištění majetku a odpovědnosti ve správě MČ Praha 13 a pojištění odpovědnosti zastupitelů MČ Praha 13.</t>
  </si>
  <si>
    <t>Z této položky budou hrazeny potřebné znalecké posudky.</t>
  </si>
  <si>
    <t>Uvedené prostředky budou využity na vypracování geometrických plánů, případně projektové dokumentace.</t>
  </si>
  <si>
    <t>Tento paragraf obsahuje výdaje související s pořádání Veletrhu sociálních služeb Prahy 13 a dalších akcí spojených s prezentací sociálních služeb a činností pracovních skupin. Dále na pohoštění a na služby při pořádání veřejných  setkání s občany, činnosti pracovních skupin a dalších akcí spojených s plánováním sociálních služeb a na realizace opatření Koncepce rodinné politiky pro MČ Praha 13 na období 2018 -2024.</t>
  </si>
  <si>
    <t>Z tohoto paragrafu se hradí výdaje za sociální pohřby občanům, kteří zemřou na naší MČ a nemají nikoho, kdo by jim pohřeb zajistil.</t>
  </si>
  <si>
    <t>Finanční prostředky jsou určené na spoluúčast k projektu Místní akční plán rozvoje III.</t>
  </si>
  <si>
    <t>Jedná se o finanční prostředky určené na pravidelné čištění vzduchotechniky, lapačů tuků a odpadů ve školních kuchyních.</t>
  </si>
  <si>
    <t>Zrušené místní poplatky</t>
  </si>
  <si>
    <t>Rezerva na krizová opatření, ORJ 705 (str. 18)</t>
  </si>
  <si>
    <t>nespecifikované rezervy, ORJ 1005 (str. 18)</t>
  </si>
  <si>
    <t xml:space="preserve">Tato položka je určena na případné další výdaje spojené s pořádáním výstavy Roboti - 2022. </t>
  </si>
  <si>
    <t>ORJ 435 (kanc.MS D.Zelený, str. 22)</t>
  </si>
  <si>
    <t>Finanční prostředky budou použity na zajištění agendy ohledávání vozidel (bez identifikačních údajů) odstavených na pozemních komunikacích na území Prahy 13 vyplývající z ust. § 19 d), odst.5 zákona č. 13/1997 Sb., o pozemních komunikacích, ve znění pozdějších předpisů.</t>
  </si>
  <si>
    <t>Paragraf 4350 - Domovy pro seniory, ORG 100055</t>
  </si>
  <si>
    <t>Finanční prostředky budou použity na rekonstrukce a úpravy nebytových objektů v majetku MČ Prahy 13.</t>
  </si>
  <si>
    <t>Jedná se o výdaje na poskytování darů obyvatelstvu.</t>
  </si>
  <si>
    <t>Ostatní druhy různých příjmů např. zálohy a následné vyúčtování za energie smluvním partnerům v budově radnice, platby od pojišťoven, atp.</t>
  </si>
  <si>
    <t>ORJ 932 (OKS, odd.organiz. administrativní, str. 19)</t>
  </si>
  <si>
    <t>Finanční prostředky budou, v souvislosti s masovým výskytem myšovitých hlodavců v posledních letech ve vnitroblocích sídliště, čerpány na nutné provedení každoroční deratizace těchto hlodavců. V ideálním případě se provádí každoročně dvě opakování plus lokální ohnisková podpora. Dále je třeba počítat s ošetřením týraných zvířat, která se v posledních letech bohužel vyskytují (ukládá zákon č. 246/1992 Sb., na ochranu zvířat proti týrání, v platném znění). V případě, že je třeba majiteli psa nebo jiné zvíře odebrat, umístit jej do útulku a odborně ošetřit, výdaje platí městská část. Dluh bude následně po majiteli zabavených zvířat úředně vymáhán.</t>
  </si>
  <si>
    <t>Jedná se o výdaje na nákup věcných darů pro děti z dětských domovů a výchovných ústavů, které dle zákona sociální pracovnice min. 4x ročně navštěvují a na služby v rámci SPOD (např. úhrada lékařských zpráv).</t>
  </si>
  <si>
    <t>Z každoročních kontrol dětských hřišť a sportovišť vždy plynou modernizace i doplňování herních a sportovních prvků, případně i mobiliáře.     Z položky je hrazena spoluúčast na investičních akcích dotovaných z rozpočtu HMP. Další finanční prostředky jsou vynakládány na rekonstrukci cyklotras nebo modernizaci vodohospodářských zařízení. Dále bude z položky hrazena projektová dokumentace na realizaci dětských hřišť, sportovišť, cyklotras a parků.</t>
  </si>
  <si>
    <t>ORJ 318</t>
  </si>
  <si>
    <t>Komentář k fin. plánu MČ Praha 13 na rok 2023 včetně správcovských firem</t>
  </si>
  <si>
    <t>Finanční plán zdaňované činnosti MČ Praha 13 na rok 2023 včetně správcovských firem - tabulka</t>
  </si>
  <si>
    <t>Komentář k fin. plánu zdaňované činnosti MČ Praha 13 na rok 2023</t>
  </si>
  <si>
    <t>Finanční plán zdaňované činnosti  MČ Praha 13 na rok 2023 - tabulka</t>
  </si>
  <si>
    <t>Komentář k návrhu finančního plánu na rok 2023 souhrnně za správcovské firmy</t>
  </si>
  <si>
    <t>Finanční plán na rok 2023 souhrnně za správcovské firmy - tabulka</t>
  </si>
  <si>
    <t>ROZPOČET NA ROK 2023 - PŘÍJMY PODLE TŘÍD (v tis. Kč)</t>
  </si>
  <si>
    <t>Rozpočet na rok 2023 - Výdaje podle kapitol</t>
  </si>
  <si>
    <t>SUMARIZACE PŘÍJMŮ A VÝDAJŮ ROK 2023</t>
  </si>
  <si>
    <t xml:space="preserve">PŘIJATÉ TRANSFERY ROK  2023 </t>
  </si>
  <si>
    <t>DAŇOVÉ PŘÍJMY ROK  2023</t>
  </si>
  <si>
    <t>NEDAŇOVÉ PŘÍJMY ROK  2023</t>
  </si>
  <si>
    <t>INVESTIČNÍ PŘÍJMY ROK  2023</t>
  </si>
  <si>
    <t xml:space="preserve">NEINVESTIČNÍ  VÝDAJE  ROK 2023 </t>
  </si>
  <si>
    <t>INVESTIČNÍ VÝDAJE ROK 2023</t>
  </si>
  <si>
    <t>SKUT k 31.10.2022</t>
  </si>
  <si>
    <t>SR 2023</t>
  </si>
  <si>
    <t>SCHVÁLENÝ ROZP. 2022</t>
  </si>
  <si>
    <t>SKUTEČNOST k 31.10.2022</t>
  </si>
  <si>
    <t>ROZP. NA ROK 2023</t>
  </si>
  <si>
    <t>rok 2023 v tis. Kč</t>
  </si>
  <si>
    <t>Dopravní prostředky</t>
  </si>
  <si>
    <t>Položka 6123 - Dopravní prostředky</t>
  </si>
  <si>
    <t>(včetně údajů o skutečném plnění příjmů a čerpání výdajů rozpočtu k 31.10.2022)</t>
  </si>
  <si>
    <t>Tato položka obsahuje výdaje na nákup drobného hmotného majetku - vybavení kanceláře místostarosty, sekretariátu, zasedací místnosti a kuchyňky.</t>
  </si>
  <si>
    <t>Finanční prostředky budou čerpány na pohoštění při jednáních a pracovních schůzkách místostarosty (voda, čaj, nelkoholické nápoje, drobné občerstvení).</t>
  </si>
  <si>
    <t>Finanční prostředky jsou určeny na úhradu občerstvení a cateringových služeb při jednáních rady a zastupitelstva. Výše výdajů je závislá na počtu a délce jednání rady a zastupitelstva.</t>
  </si>
  <si>
    <t>Plánované výdaje této položky budou použity na služby spojené se zajištěním hlasovacího systému a na správu telefonní ústředny.</t>
  </si>
  <si>
    <t>Tato položka obsahuje finanční prostředky vyčleněné pro případ úhrady sankcí jiným rozpočtům.</t>
  </si>
  <si>
    <t>Finanční prostředky budou použity na Energeticky úsporný projekt ve školních budovách MČ Praha 13 (FZŠ Mezi školami 2322, ZŠ Bronzová 2027, FZŠ prof. O. Chlupa Fingerova 2186).</t>
  </si>
  <si>
    <t>Finanční prostředky budou použity na rekonstrukci části komunikace ul. Za Mototechnou a V Borovičkách.</t>
  </si>
  <si>
    <t>Finanční prostředky jsou určeny na rekonstrukce, úpravy a výstavby chodníků v majetku MČ Praha 13.</t>
  </si>
  <si>
    <t>Čerpání finančních prostředků je plánováno na konzultační, poradenské a právní služby k zajištění externích služeb.</t>
  </si>
  <si>
    <t>Z této položky bude hrazen roční poplatek za členství MČ Praha 13 ve Sdružení tajemníků městských a obecních úřadů ČR.</t>
  </si>
  <si>
    <t>Finanční prostředky na této položce jsou plánovány na nákupy drobného materiálu, květin, čistících a úklidových prostředků, drogistického zboží pro odbor kanceláře starosty.</t>
  </si>
  <si>
    <t xml:space="preserve">Finanční prostředky budou použity na služby poskytnuté MČ Prahou 13 při pořádání sportovních, společenských a kulturních akcí. </t>
  </si>
  <si>
    <t xml:space="preserve">Finanční prostředky budou použity na nákup věcných darů pro jubilanty, seniory, ředitele MŠ a ZŠ. Jedná se zejména o dárkové koše a propagační předměty. </t>
  </si>
  <si>
    <t>Finanční prostředky budou čerpány např. na odvoz odpadu, denní úklid, úklid kolem radnice, poplatky za rozhlas a televizi, skartace, deratizace, elektrorevize, apod.</t>
  </si>
  <si>
    <t>Na této položce jsou zahrnuty práce související s údržbou radnice (opravy výtahů, výměna koberců, malířské práce, zámečnické práce, apod.).</t>
  </si>
  <si>
    <t>Z položky budou hrazeny výdaje na kontrolu hasicích přístrojů a hydrantů, revize EPS (elektronická požární signalizace) a revize protipožárních klapek.</t>
  </si>
  <si>
    <t>Tato položka obsahuje předpokládané výdaje na rozšíření a modernizaci vlastního vybavení pro ozvučování, fotografování, zpracování a tisk fotografií a grafiky a realizaci výstav v průběhu roku.</t>
  </si>
  <si>
    <t>Finanční prostředky budou použity na pohoštění při pořádání kulturních a sportovních akcí (např. Festival volného času 2023).</t>
  </si>
  <si>
    <t xml:space="preserve">Tato položka je určena na nákup věcných cen, medailí a pohárů, dárkových poukazů apod. do všech pořádaných kulturních a sportovních soutěží a závodů. </t>
  </si>
  <si>
    <t>Finanční prostředky na této položce obsahují výdaje na příležitostné úklidy černých skládek, celoplošný úklid a úklidy kolem kontejnerů. MHMP již několik let upozorňuje všechny MČ, že nemá dostatek finančních prostředků na zajišťování svozu velkoobjemového odpadu a bioodpadu v počtu, jaký MČ požadují. Množí se i požadavky úklidů odpadu od kontejnerů, kdy není v současné době právně vyřešena zodpovědnost za tyto odpady. Na území MČ Praha 13 také vznikají skládky biologického odpadu ze soukromých zahrádek. Z tohoto důvodu nám bylo doporučeno zajišťovat potřebné množství předmětných kontejnerů z vlastních finančních zdrojů.</t>
  </si>
  <si>
    <t>Jedná se o výdaje určené na úhradu spotřeby vody na veřejném WC, v půjčovně sportovních potřeb v Centrálním parku a na tržišti Luka.</t>
  </si>
  <si>
    <t>Tato položka obsahuje výdaje na úhradu spotřeby elektrické energie na veřejném WC, v půjčovně sportovních potřeb v Centrálním parku, na parkovišti Janského a za veřejné osvětlení v ulici Bronzová a v Dalejském parku.</t>
  </si>
  <si>
    <t xml:space="preserve">Na základě uzavřené nájemní smlouvy budou finanční prostředky vynaloženy na úhradu ročního nájemného za pronájem pozemku v k.ú. Stodůlky, který je využíván jako veřejné hřiště. </t>
  </si>
  <si>
    <t>Tato položka obsahuje výdaje na úhradu spotřeby elektrické energie za neobsazený byt zvláštního určení č. 1010, Sluneční náměstí 2588/14.</t>
  </si>
  <si>
    <t>Jedná se o výdaje na úhradu prací souvisejících s likvidací černých skládek, bioodpadu a s ořezem přerostlé zeleně.</t>
  </si>
  <si>
    <t>Finanční prostředky budou použity na úhradu služeb v objektech KD Mlejn a Spolkový dům (služby pro pult centrální ochrany, pravidelné revizní prohlídky hasiči, servisní prohlídky klimatizace a vzduchotechniky, čištění odpadů, deratizace, úklid a údržba zeleně).</t>
  </si>
  <si>
    <t>Finanční prostředky budou čerpány na pravidelné odvozy hřbitovního odpadu ze hřbitovů Krteň  a Stodůlky a v případě potřeb i v rámci mimořádných odvozů směsného odpadu v kontejnerech v době svatodušních, vánočních a velikonočních svátků.</t>
  </si>
  <si>
    <t>Prostředky na položkách tohoto paragrafu jsou určeny na nákup odborné literatury a služeb na podporu primární, sekundární a terciární prevence. Rovněž jsou výdaje určeny na zajištění služeb v oblasti vzdělávání a kurzů v rámci rizikového chování. Položka pohoštění obsahuje zajištění občerstvení na vzdělávacích seminářích, workshopech a dalších akcích. Dále jsou zde zahrnuty příspěvky základním školám (celkem 10) na zajištění realizace minimálního preventivního programu prevence rizikového chování.</t>
  </si>
  <si>
    <t>Finanční prostředky z položek tohoto paragrafu jsou určeny pro 13 klubů seniorů na pořádání poznávacích zájezdů, na drobný materiál,  kancelářské potřeby, pohoštění a také na dárkové balíčky pro seniory a občany zbavené způsobilosti k právním úkonům. V roce 2023 bude dále hrazen provoz Retro kavárny a další akce zaměřené na seniory. Z neinvestiční rezervy budou financovány dotace v sociální oblasti.</t>
  </si>
  <si>
    <t>Z položky bude hrazen nákup drobného drobného majetku v rámci Tíšňové péče Areion pro uživatele z MČ Praha 13.</t>
  </si>
  <si>
    <t>Finanční prostředky budou čerpány na provoz sezonních vodohospodářských zařízení, tj. pítek, kašen, fontán a vodotrysku (např. na Velké Ohradě, v Centrálním parku, v Panské zahradě, Brdičkova, Kuncova, Kovářova, Trávníčkova, Sluneční nám., Fingerova, Suchý vršek, Luka), rovněž na závlahu na Šostakovičově náměstí.</t>
  </si>
  <si>
    <t>Místostarostka pí. Todlová</t>
  </si>
  <si>
    <t>Místostarostka pí Todlová</t>
  </si>
  <si>
    <t>Ostatní přijaté neinv. transfery ze SR</t>
  </si>
  <si>
    <t>Ostatní přijaté neinv. transfery od HMP</t>
  </si>
  <si>
    <t>Ostatní přijaté inv. transfery ze SR</t>
  </si>
  <si>
    <t>Ostatní přijaté inv. transfery od HMP</t>
  </si>
  <si>
    <t>z toho: ORJ 117 (odbor majet., byt. a invest., str. 37)</t>
  </si>
  <si>
    <t>ORJ 118 (odbor majet., byt. a invest., str. 37)</t>
  </si>
  <si>
    <t>ORJ 143 (ref. krizového řízení, str. 26)</t>
  </si>
  <si>
    <t>ORJ 118 (odbor majet., byt. a invest., str. 66)</t>
  </si>
  <si>
    <t xml:space="preserve">       z toho: ORJ 260 (odbor živ.prostředí, str. 50)</t>
  </si>
  <si>
    <t>ORJ 217 (odbor majet., byt. a invest., str. 37)</t>
  </si>
  <si>
    <t>ORJ 218 (odbor majet., byt. a invest., str. 66)</t>
  </si>
  <si>
    <t>ORJ 260 (odbor živ.prostředí, str. 70)</t>
  </si>
  <si>
    <t>z toho: ORJ 317 (odbor majet., byt. a invest., str. 37)</t>
  </si>
  <si>
    <t>ORJ 301 (odbor dopravy, str. 44)</t>
  </si>
  <si>
    <t>ORJ 317 (odbor majet., byt. a invest. str. 66)</t>
  </si>
  <si>
    <t>ORJ 318 (odbor majet., byt. a invest. str. 66)</t>
  </si>
  <si>
    <t xml:space="preserve">      z toho:  neinvestiční příspěvky (ZŠ a MŠ, str. 63, 64)</t>
  </si>
  <si>
    <t>ORJ 450 (odbor školství, str. 45)</t>
  </si>
  <si>
    <t>ORJ 451 (Rekreační objekt Kozel, str. 62)</t>
  </si>
  <si>
    <t>ORJ 481 (Dům dětí a mládeže, str.62)</t>
  </si>
  <si>
    <t>ORJ 480 (oblast kult., těl. a sport. činností, str. 34)</t>
  </si>
  <si>
    <t>z toho: ORJ 450 (odbor školství, str. 67)</t>
  </si>
  <si>
    <t xml:space="preserve">  z toho:    ORJ 555 (odbor soc.péče, str. 53) </t>
  </si>
  <si>
    <t>ORJ 517 (odbor majet., byt. a invest., str. 37)</t>
  </si>
  <si>
    <t>Středisko sociálních služeb, ORJ 582, (str. 62)</t>
  </si>
  <si>
    <t>z toho: ORJ 518 (odbor majet., byt. a invest., str. 66)</t>
  </si>
  <si>
    <t xml:space="preserve">                                 ORJ 646 (odbor obč.- správní, str. 48)</t>
  </si>
  <si>
    <t>ORJ 617 (odbor majet., byt. a invest., str. 37)</t>
  </si>
  <si>
    <t>Kulturní dům Mlejn, ORJ 683, (str. 62)</t>
  </si>
  <si>
    <t>Požární ochrana SDH, ORJ 743 (ref.kriz.říz., str. 26)</t>
  </si>
  <si>
    <t xml:space="preserve">Požární ochrana MČ, ORJ 725 (odb.hosp.spr., str. 56)                                                                                    </t>
  </si>
  <si>
    <t xml:space="preserve"> z toho: ORJ 817 (odbor majet., byt. a invest., str. 66) </t>
  </si>
  <si>
    <t>ORJ 820 (bytový fond, str. 71)</t>
  </si>
  <si>
    <t>z toho: ORJ  817 (odbor majet., byt. a invest., str. 37)</t>
  </si>
  <si>
    <t>ORJ 855 (odbor soc. péče, str. 53)</t>
  </si>
  <si>
    <t>ORJ 942 (kancelář tajemníka úřadu, str. 26)</t>
  </si>
  <si>
    <t>ORJ 936 (kancelář MS I. Todlová, str. 25)</t>
  </si>
  <si>
    <t>ORJ 940 (kancelář tajemníka úřadu, str. 26)</t>
  </si>
  <si>
    <t>ORJ 941 (kancelář tajemníka úřadu, str. 26)</t>
  </si>
  <si>
    <t>ORJ 926 (OHS, oddělení autoprovozu, str. 56)</t>
  </si>
  <si>
    <t>ORJ 970 (odbor stavební, str. 43)</t>
  </si>
  <si>
    <t>ORJ 946 (odbor obč.- správní, str. 48)</t>
  </si>
  <si>
    <t>ORJ 925 (odbor hosp. správy, str. 56)</t>
  </si>
  <si>
    <t>ORJ 917 (odbor majet., byt. a invest., str. 37)</t>
  </si>
  <si>
    <t>ORJ 910 (odbor informatiky, str. 60)</t>
  </si>
  <si>
    <t>ORJ 939 (Agenda 21, str.33)</t>
  </si>
  <si>
    <t>ORJ 939 (výbory a komise, uvolněný radní, str.32)</t>
  </si>
  <si>
    <t>ORJ 943 (OKT, ref.krizového řízení, str. 26)</t>
  </si>
  <si>
    <t>z toho: ORJ 910 (odbor informatiky, str. 68)</t>
  </si>
  <si>
    <t>ORJ 925 (odbor hospodářské správy, str. 69)</t>
  </si>
  <si>
    <t xml:space="preserve">                          (od str. 3 do str. 71)</t>
  </si>
  <si>
    <t>27.</t>
  </si>
  <si>
    <t>Položka je určena na úpravné pro pověřené členy zastupitelstva, kteří se účastní svatebních a občanských obřadů.</t>
  </si>
  <si>
    <t>Paragraf 3792 - Ekologická výchova a osvěta</t>
  </si>
  <si>
    <t>Finanční prostředky jsou plánovány na provoz školské sítě dle smlouvy S/029/2021/INF.</t>
  </si>
  <si>
    <t>Finanční prostředky budou čerpány na pohoštění a občerstvení při pracovních jednáních místostarostky a na zajištění občerstvení na akcích konaných pod záštitou místostarostky.</t>
  </si>
  <si>
    <t>Položky na platy zaměstnanců (paragraf 6171) a odměny zastupitelů (paragraf 6112) jsou kalkulovány takto:</t>
  </si>
  <si>
    <t xml:space="preserve">Jedná se o platy zaměstnanců, dále jsou zde evidovány ostatní osobní výdaje - výdaje na dohody o provedení práce a dohody o pracovní činnosti včetně odstupného. </t>
  </si>
  <si>
    <t>Jedná se o odměny členů zastupitelstev, dále je zde evidováno povinné pojistné na sociální pojištění a na veřejné zdravotní pojištění z odměn zastupitelů.</t>
  </si>
  <si>
    <t>Také je zde evidováno povinné pojistné na sociální pojištění za organizaci za zaměstnance v pracovním poměru a povinné pojistné na veřejné zdravotní pojištění za organizaci za zaměstnance v pracovním poměru. Rovněž se zde evidují náhrady platů v době dočasné pracovní neschopnosti.</t>
  </si>
  <si>
    <t>Tato položka jsou určené na pravidelné revize elektroinstalace, plynu, hromosvodů, hasicích přístrojů a požárních vodovodů, čištění odpadů a kanalizace a finanční prostředky za správu firmě Ikon.</t>
  </si>
  <si>
    <t>Jedná se o převody prostředků ze zdaňované činnosti MČ ve výši 56 939 200 Kč a převody prostředků na krytí akcí z technologických celků (TC) a bytových jednotek (BJ) ve výši 18 337 200 Kč.</t>
  </si>
  <si>
    <t>Uvolněný radní Ing. Drábek</t>
  </si>
  <si>
    <t>Položka 5166 - Konzultační, poradenské a právní služby, ÚZ 23</t>
  </si>
  <si>
    <t>Finanční prostředky budou použity na nákup občerstvení pro potřeby uvolněného radního.</t>
  </si>
  <si>
    <t>Finanční prostředky jsou určeny na nákup nových služebních vozidel.</t>
  </si>
  <si>
    <t>Paragraf 3549  - Ostatní speciální zdravotnická péče</t>
  </si>
  <si>
    <t>Prostředky na položkách tohoto paragrafu jsou určeny na nákup drobného materiálu, služeb a pohoštění v souvislosti s realizací Senior akademie.</t>
  </si>
  <si>
    <t xml:space="preserve">Jedná se o finanční zdroje ze státního rozpočtu, na které má obec právní nárok. Naše MČ obdrží na výkon státní správy v tomto roce             49 705 600 Kč. </t>
  </si>
  <si>
    <t xml:space="preserve">Jedná se o finanční zdroje z rozpočtu HMP pro naši MČ ve výši 298 992 000 Kč. Součástí je příspěvek na školství, který je kompenzací zrušeného příspěvku na školství ze státního rozpočtu. </t>
  </si>
  <si>
    <t xml:space="preserve">                                                                               </t>
  </si>
  <si>
    <t>NEDAŇOVÉ PŘÍJMY CELKEM</t>
  </si>
  <si>
    <t>Finanční prostředky z této položky jsou plánovány na výdaje určené na právní zastupování MČ Praha 13 v náročnějších kauzách. Z této položky budou dále financovány studie, projekty a analýzy, zadávané všemi odbory našeho úřadu.</t>
  </si>
  <si>
    <t>Jedná se o refundace platů neuvolněných zastupitelů, včetně odvodů z refundací, včetně ostatních plateb za provedenou práci jinde nezařazené -  refundace ušlé mzdy členů zatupitelstev, kteří jsou OSVČ. Rovněž se zde evidují náhrady platů v době dočasné pracovní neschopnosti.</t>
  </si>
  <si>
    <t>Radní, výbory a komise</t>
  </si>
  <si>
    <t xml:space="preserve">Finanční prostředky budou použity na výdaje související se smlouvou o převodu pozemku na družstvo, na znalecký posudek na hodnotu pozemku, na kompletní studii projektu 1 (Oistrachova) a na objemovou studii projektu 1 (Oistrachova). </t>
  </si>
  <si>
    <t xml:space="preserve">Z této položky budou hrazeny výdaje na externí služby využívané pro pořádání kulturních, sportovních a jiných akcí pro veřejnost, tj. technické zabezpečení koncertů (ozvučení, podium, příp. účinkování profesionálních umělců) a technické zabezpečení soutěží v oblasti kultury a sportu (tradiční a nové sportovní turnaje). </t>
  </si>
  <si>
    <t>Finanční prostředky budou čerpány zejména na úhradu pravidelných měsíčních faktur společnosti IKON s.r.o. za výkon správy objektů (KD Mlejn, Spolkový dům, sportovní zařízení) a za služby v souvislosti s provozem objektu veřejného WC v lokalitě Centrálního parku.</t>
  </si>
  <si>
    <t>Jedná se o výdaje na čištění kanalizačních a horských vpustí a úklid komunikací, na úpravu přerostlé zeleně na území MČ Prahy 13 a na zimní údržbu na komunikacích ve správě MČ Praha 13.</t>
  </si>
  <si>
    <t>Finanční prostředky budou použity na služby spojené s údržbou a aktualizací programů využívaných v informační soustavě ÚMČ, většinou vyplývající z uzavřených smluv a na speciální systémové služby např. při migracích, haváriích a na implementace nových softwarů v případě schválení projektových záměrů RMČ a také na certifikační služby.</t>
  </si>
  <si>
    <t>ORJ 935 (kancelář MS D.Zelený, str. 22)</t>
  </si>
  <si>
    <t>Finanční prostředky budou čerpány na zadání studií proveditelnosti projektů dostupného bydlení ul. Oistrachova, Kolovečká, Holýšovská a Janského.</t>
  </si>
  <si>
    <t>Z této položky budou čerpány prostředky na nákup věcných darů na akce pod zaštitou místostarostky.</t>
  </si>
  <si>
    <t>Položka bude čerpána na pronájem sportoviště na sportovní dny úřadu.</t>
  </si>
  <si>
    <t>Z této položky se bude hradit penzijní připojištění a příspěvky na dětskou rekreaci pro zaměstnance úřadu a uvolněné zastupitele.</t>
  </si>
  <si>
    <t>Rozpočet vychází z roku 2022 a na rok 2023 je navýšen o zákonné nároky na zvýšení platů (zákonné navýšení  o 10%, které bylo schváleno vládou k 1.9.2022, dosažení praxe a posun do vyššího platového stupně) + odpovídající procentní částky na povinné odvody soc. a zdr. pojištění. Navýšení finančních prostředků je i u položky 5023 (odměny zastupitelů) - navýšení o další místo místostarostky + již plánované 10% zákonné navýšení od ledna 2023 a s tím související navýšení finančních prostředků na odvodech soc. a zdr. pojištění.</t>
  </si>
  <si>
    <t>Dohody o pracech konaných mimo pracovní poměr apod. jsou kalkulovány ve stejné výši jako v roce 2022. U náhrad v nemoci je kalkulováno navýšení finančních prostředků z důvodu možnosti navýšení pracovních neschopností a karantény. Důvodem je zvýšení počtu pracovních neschopností zaměstnanců od roku 2021 i v průběhu roku 2022.</t>
  </si>
  <si>
    <t>Položka 5023 - Odměny členů zastupitelstev obcí a krajů, 5031 - Povinné pojistné na sociální zabezpečení a příspěvek na státní politiku zaměstnanosti, 5032 - Povinné pojistné na veřejné zdravotní pojištění</t>
  </si>
  <si>
    <t>Položka 5038 - Pojistné na zákonné pojištění odpovědnosti zaměstnavatele za škodu při prac.úrazu nebo nemoci z povolání</t>
  </si>
  <si>
    <t>Pojistné na zákonné pojištění odpovědnosti zaměstnavatele za škodu</t>
  </si>
  <si>
    <t>Položka 5019 - Ostatní platy, 5026 - Odchodné, 5029 - Ostatní platby za provedenou práci jinde nezařazené, 5039 - Ostatní povinné pojistné placené zaměstnavatelem, 5424 - Náhrady mezd a příspěvky v době nemoci nebo karantény</t>
  </si>
  <si>
    <t>Náhrady mezd a příspěvky v době nemoci nebo karantény</t>
  </si>
  <si>
    <t>Položka 5031 - Povinné pojistné na sociální zabezpečení a příspěvek na státní politiku zaměstnanosti, 5032 - Povinné pojistné na veřejné zdravotní pojištění, 5424 - Náhrady mezd a příspěvky v době nemoci nebo karantény</t>
  </si>
  <si>
    <t>Výdaje na věcné dary</t>
  </si>
  <si>
    <t>Položka 5194 - Výdaje na věcné dary</t>
  </si>
  <si>
    <t>Položka 5139 - Nákup materiálu jinde nezařazený</t>
  </si>
  <si>
    <t>Položka 5492 - Dary fyzickým osobám</t>
  </si>
  <si>
    <t>Dary fyzickým osobám</t>
  </si>
  <si>
    <t>Poskytnuté náhrady</t>
  </si>
  <si>
    <t>Položka 5192 - Poskytnuté náhrady</t>
  </si>
  <si>
    <t>Ostatní neinvestiční transfery fyzickým osobám</t>
  </si>
  <si>
    <r>
      <t>Položka 5499 -</t>
    </r>
    <r>
      <rPr>
        <sz val="10"/>
        <rFont val="Arial CE"/>
        <family val="0"/>
      </rPr>
      <t xml:space="preserve"> </t>
    </r>
    <r>
      <rPr>
        <b/>
        <sz val="10"/>
        <rFont val="Arial CE"/>
        <family val="2"/>
      </rPr>
      <t>Ostatní neinvestiční transfery fyzickým osobám</t>
    </r>
  </si>
  <si>
    <t>Účastnické úplaty na konference</t>
  </si>
  <si>
    <t>Položka 5176 - Účastnické úplaty na konference</t>
  </si>
  <si>
    <t>Prádlo, oděv a obuv s výjimkou ochranných pomůcek</t>
  </si>
  <si>
    <t>Položka 5132 - Ochranné pomůcky, 5133 - Léky a zdravotnický materiál, 5134 - Prádlo, oděv a obuv s výjimkou ochranných pomůcek, 5137 - Drobný hmotný dlouhodobý majetek, 5139 - Nákup materiálu jinde nezařazený, 5151 - Studená voda včetně stočného a úplaty za odvod dešťových vod, 5152 - Teplo</t>
  </si>
  <si>
    <t>Studená voda včetně stočného a úplaty za odvod dešťových vod</t>
  </si>
  <si>
    <t xml:space="preserve">Služby elektronických komunikací </t>
  </si>
  <si>
    <t xml:space="preserve">Položka 5154 - Elektrická energie, 5156 - Pohonné hmoty a maziva, 5162 - Služby elektronických komunikací </t>
  </si>
  <si>
    <t>Položka 5139 - Nákup materiálu, 5169 - Nákup ostatních služeb, 5192 - Poskytnuté náhrady</t>
  </si>
  <si>
    <t xml:space="preserve">Položka 5163 - Služby peněžních ústavů </t>
  </si>
  <si>
    <t xml:space="preserve">Výdaje na věcné dary </t>
  </si>
  <si>
    <t>Položka 5194 - Výdaje na věcné dary , ÚZ 22</t>
  </si>
  <si>
    <t>Položka 5194 - Výdaje na věcné dary , ÚZ 21</t>
  </si>
  <si>
    <t>Položka 5139 - Nákup materiálu jinde nezařazený, ÚZ 21</t>
  </si>
  <si>
    <t>Položka 5222 - Neinvestiční transfery spolkům</t>
  </si>
  <si>
    <t>Neinvestiční transfery spolkům</t>
  </si>
  <si>
    <t>Poštovní služby</t>
  </si>
  <si>
    <t>Položka 5161 - Poštovní služby</t>
  </si>
  <si>
    <t>Platby daní státnímu rozpočtu</t>
  </si>
  <si>
    <t>Položka 5362 - Platby daní státnímu rozpočtu</t>
  </si>
  <si>
    <t>Studená voda vč. stočného a úplaty za odvod dešťových vod</t>
  </si>
  <si>
    <t>Položka 5151 - Studená voda vč. stočného a úplaty za odvod dešťových vod</t>
  </si>
  <si>
    <t>Položka 5499 - Ostatní neinvestiční transfery fyzickým osobám</t>
  </si>
  <si>
    <t>Vratky jistot</t>
  </si>
  <si>
    <t>Položka 5189 - Vratky jistot</t>
  </si>
  <si>
    <t>Knihy a obdobné listinné informační prostředky</t>
  </si>
  <si>
    <t>Položka 5136 - Knihy a obdobné listinné informační prostředky</t>
  </si>
  <si>
    <t>Položka 5179 - Ostatní nákupy j.n.</t>
  </si>
  <si>
    <t>Služby elektronických komunikací</t>
  </si>
  <si>
    <t>Položka 5134 - Prádlo, oděv a obuv s výjimkou ochranných pomůcek</t>
  </si>
  <si>
    <t>Položka 5139 - Nákup materiálu j.n.</t>
  </si>
  <si>
    <t>Položka 5162 - Služby elektronických komunikací</t>
  </si>
  <si>
    <t>Podlimitní programové vybavení</t>
  </si>
  <si>
    <t>Položka 5172 - Podlimitní programové vybavení</t>
  </si>
  <si>
    <t>Stavby</t>
  </si>
  <si>
    <t>Položka 6121 - Stavby, ÚZ 12</t>
  </si>
  <si>
    <t>Položka 6121 - Stavby, paragraf 2212</t>
  </si>
  <si>
    <t>Položka 6121 - Stavby, paragraf 2219</t>
  </si>
  <si>
    <t>Položka 6121 - Stavby, ÚZ 12, paragraf 2219</t>
  </si>
  <si>
    <t>Položka 6121 - Stavby, ÚZ 12, paragra 2219</t>
  </si>
  <si>
    <t>Položka 6121 - Stavby, ÚZ 12, paragraf 3745</t>
  </si>
  <si>
    <t>Položka 6121 - Stavby</t>
  </si>
  <si>
    <t>Informační a komunikační technologie</t>
  </si>
  <si>
    <t>Položka 6125 - Informační a komunikační technologie</t>
  </si>
  <si>
    <t>Stavby (SF IKON)</t>
  </si>
  <si>
    <t>Stavby (SF CENTRA)</t>
  </si>
  <si>
    <t>Položka 5175 - Pohoštění, ÚZ 23</t>
  </si>
  <si>
    <t>Tato položka obsahuje poplatky za vedení účtu Fondu rezerv a rozvoje.</t>
  </si>
  <si>
    <t>Tato položka obsahuje finanční prostředky vyčleněné na platby daní státnímu rozpočtu.</t>
  </si>
  <si>
    <t>Tyto finanční prostředky jsou vyčleněny pro poskytované náhrady služeb, tj. za soudní poplatky na projednávané nebo dokončené kauzy, případně soudní poplatky za návrh změny do obchodního rejstříku.</t>
  </si>
  <si>
    <t>Finanční prostředky budou použity na úhradu konzultačních, poradenských a právních služeb (např. na studii dopravního značení).</t>
  </si>
  <si>
    <t xml:space="preserve">Finanční prostředky budou čerpány na provoz vodotrysku Brdičkova, kašny Trávníčkova, fontán na Velké Ohradě, Kuncova, Panská zahrada, umělého potoka v Dalejském parku a vodotrysku v Centrálním parku. </t>
  </si>
  <si>
    <t xml:space="preserve">Jde o smluvně vázanou, dodavatelsky zajišťovanou činnost v rámci celoroční komplexní péče o veřejnou zeleň a související zařízení v pěti lokalitách na plochách MČ Praha 13 o rozloze cca 195 ha ve správě odboru životního prostředí. Údržba je rozdělena na lokality Lužiny, Centrální park, Nové Butovice, Stodůlky, Velká Ohrada a související přilehlé oblasti. Pravidelně se dle smluv provádějí tyto práce, např. 5 - 6x seče trávy, podzimní úklid listí, řezy dřevin, odplevelení, vysypávání odpadkových košů, ruční sběr odpadků, terénní úpravy, výsadby rostlin, kontroly herních a sportovních prvků na dětských hřištích, údržba předzahrádek u prodaných domů, výměny písku v pískovištích nebo zimní služba na pěších komunikacích, včetně materiálu. Položka dále slouží k financování ročních kontrol provozní bezpečnosti herních a sportovních prvků na DH a SH, na aktualizace pasportů, inventarizace stromů v péči OŽP, fotodokumentace dle potřeby OŽP. Dále je činnost zvlášť vázána smlouvami a každoročními objednávkami komplexní péče o např. Údolí Motolského potoka, Šostakovičovo náměstí - intenzivní péče o zeleň, Předzahrádky v lokalitě Lužiny, čištění dešťové kanalizace na plochách ve správě OŽP, péče o vodohospodářská zařízení, záruční péče o zrekonstruované vnitrobloky, atp. </t>
  </si>
  <si>
    <t>Finanční prostředky obsahují výdaje na financování oprav a údržby vodohospodářských zařízení, mobiliáře, pěších komunikací, drobné architektury, herních a sportovních prvků na dětských hřištích. Dále budou hrazeny opravy parkového mobiliáře a vodohospodářských zařízení. Podstatnou část finančních prostředků tvoří opravy povrchů chodníků, betonových palisád na sportovištích a v parcích, také venkovních schodišť a mostů na pěších komunikacích.</t>
  </si>
  <si>
    <t>Nízkoprahové a terénní programy jsou zaměřené na práci s osobami bez přístřeší.</t>
  </si>
  <si>
    <t>Převody z vlast. fondů podnikatelské činnosti</t>
  </si>
  <si>
    <t>Příjem z poplatku ze psů</t>
  </si>
  <si>
    <t>Příjem z poplatku z pobytu</t>
  </si>
  <si>
    <t>Příjem z poplatku za užívání veřejného prostranství</t>
  </si>
  <si>
    <t>Příjem z poplatku ze vstupného</t>
  </si>
  <si>
    <t>Příjem ze správních poplatků *)</t>
  </si>
  <si>
    <t>Příjem ze správních poplatků (cestovní doklady) *)</t>
  </si>
  <si>
    <t>Příjem ze správních poplatků (občanské průkazy) *)</t>
  </si>
  <si>
    <t>Příjem ze správních poplatků (Czech Point) *)</t>
  </si>
  <si>
    <t>Příjem z úroků</t>
  </si>
  <si>
    <t>Příjem sankčních plateb přijatých od jiných osob</t>
  </si>
  <si>
    <t>Přijaté dary na pořízení dlouhodobého majetku</t>
  </si>
  <si>
    <t>Na rok 2023 MČ Praha 13 nemá informaci o přijetí daru na pořízení dlouhodobého majetku.</t>
  </si>
  <si>
    <t>Neinvestiční převody mezi statutár.městy (hl. m. Prahou) a jejich městskými obvody nebo částmi (přijaté transfery ze SR  - paragraf 6330, záznamová jednotka 900, ORJ 1005)</t>
  </si>
  <si>
    <t>Neinvestiční převody mezi statutár.městy (hl. m. Prahou) a jejich městskými obvody nebo částmi (přijaté transfery z HMP  - paragraf 6330, záznamová jednotka 921, ORJ 1005)</t>
  </si>
  <si>
    <t>ORJ 905  (odbor ekonomický, str. 35)</t>
  </si>
  <si>
    <t>ORJ 944 (odbor legislativně-právní, str. 42)</t>
  </si>
  <si>
    <t>z toho: ORJ 1005 (ekonomický. odbor, str. 35)</t>
  </si>
  <si>
    <t>Povinné pojistné na sociální zabezpečení a příspěvek na st.pol.zaměstnanosti</t>
  </si>
  <si>
    <t>Povinné pojistné na veřejné zdravotní pojištění</t>
  </si>
  <si>
    <t>U této položky se jedná o výdaje např. na nákup kancelářských potřeb, xerox papíru, úklidových a hygienických potřeb, dále na tiskopisy, nákup náhradních dílů a materiálu pro drobnou údržbu, kalendáře, věnce, vizitky, apod.</t>
  </si>
  <si>
    <t>Jedná se o výdaje na vodné a stočné v objektu radnice a předpis plateb pro Kluby seniorů Přecechtělova 2229 a Heranova 1547.</t>
  </si>
  <si>
    <t>Jedná se o výdaje za spotřebovanou elektrickou energii v objektu radnice, předpis plateb pro Kluby seniorů Přecechtělova 2229 a Heranova 1547 a pro sklad OHS Kuncova 2573.</t>
  </si>
  <si>
    <t xml:space="preserve">Finanční prostředky budou použity na úhradu služeb např. za technické kontroly, emisní kontroly, revize bezpečnostních zařízení, parkovné, mytí a čištění služebních vozidel ÚMČ Praha 13. </t>
  </si>
  <si>
    <t>Finanční prostředky z prodeje bytových jednotek budou použity na realizaci plánovaných investic v Domově pro seniory.</t>
  </si>
  <si>
    <t>Finanční prostředky z prodeje bytových jednotek budou použity na akci Řešení dopravy v klidu.</t>
  </si>
  <si>
    <t>Finanční prostředky z prodeje bytových jednotek budou použity na akci Parkování v ulici Bellušova.</t>
  </si>
  <si>
    <t>Finanční prostředky z prodeje bytových jednotek budou použity na akci Revitalizace veřejné zeleně.</t>
  </si>
  <si>
    <t>Finanční prostředky z prodeje technologických celků budou použity na akci Rekonstrukce kuchyně ZŠ Janského.</t>
  </si>
  <si>
    <t>Finanční prostředky z prodeje bytových jednotek budou použity na Rekuperační jednotky v ZŠ Prahy 13.</t>
  </si>
</sst>
</file>

<file path=xl/styles.xml><?xml version="1.0" encoding="utf-8"?>
<styleSheet xmlns="http://schemas.openxmlformats.org/spreadsheetml/2006/main">
  <numFmts count="6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F800]dddd\,\ mmmm\ dd\,\ yyyy"/>
    <numFmt numFmtId="166" formatCode="dd/mm/yy;@"/>
    <numFmt numFmtId="167" formatCode="dd/mm/yyyy"/>
    <numFmt numFmtId="168" formatCode="0.0%"/>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gt;0]#,##0&quot; Kč&quot;;[&lt;0]\-#,##0&quot; Kč&quot;;&quot;- Kč&quot;"/>
    <numFmt numFmtId="178" formatCode="\N\N\,\ d\.\ mmm\ yy"/>
    <numFmt numFmtId="179" formatCode="#,##0;\-#,##0"/>
    <numFmt numFmtId="180" formatCode="#,##0_ ;\-#,##0\ "/>
    <numFmt numFmtId="181" formatCode="#,##0_ ;[Red]\-#,##0\ "/>
    <numFmt numFmtId="182" formatCode="dd/mm/yy"/>
    <numFmt numFmtId="183" formatCode="#,##0.0"/>
    <numFmt numFmtId="184" formatCode="0.0"/>
    <numFmt numFmtId="185" formatCode="0.000%"/>
    <numFmt numFmtId="186" formatCode="0.0000%"/>
    <numFmt numFmtId="187" formatCode="#,##0.000"/>
    <numFmt numFmtId="188" formatCode="d/m/yy"/>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Red]0.00"/>
    <numFmt numFmtId="198" formatCode="_(* #,##0.000_);_(* \(#,##0.000\);_(* &quot;-&quot;??_);_(@_)"/>
    <numFmt numFmtId="199" formatCode="_(* #,##0.0_);_(* \(#,##0.0\);_(* &quot;-&quot;??_);_(@_)"/>
    <numFmt numFmtId="200" formatCode="#\ #,#00"/>
    <numFmt numFmtId="201" formatCode="0.0_);\(0.0\)"/>
    <numFmt numFmtId="202" formatCode="#,##0.0_);\(#,##0.0\)"/>
    <numFmt numFmtId="203" formatCode="0_);\(0\)"/>
    <numFmt numFmtId="204" formatCode="#,##0.0_);[Red]\(#,##0.0\)"/>
    <numFmt numFmtId="205" formatCode="_-* #,##0.0\ _K_č_-;\-* #,##0.0\ _K_č_-;_-* &quot;-&quot;?\ _K_č_-;_-@_-"/>
    <numFmt numFmtId="206" formatCode="#,##0.0\ _K_č;\-#,##0.0\ _K_č"/>
    <numFmt numFmtId="207" formatCode="#,##0.0\ _K_č"/>
    <numFmt numFmtId="208" formatCode="&quot;Yes&quot;;&quot;Yes&quot;;&quot;No&quot;"/>
    <numFmt numFmtId="209" formatCode="&quot;True&quot;;&quot;True&quot;;&quot;False&quot;"/>
    <numFmt numFmtId="210" formatCode="&quot;On&quot;;&quot;On&quot;;&quot;Off&quot;"/>
    <numFmt numFmtId="211" formatCode="#,##0.0;[Red]#,##0.0"/>
    <numFmt numFmtId="212" formatCode="0.0E+00"/>
    <numFmt numFmtId="213" formatCode="#,##0.00;[Red]#,##0.00"/>
    <numFmt numFmtId="214" formatCode="m/d/yyyy"/>
    <numFmt numFmtId="215" formatCode="0.0000000000"/>
    <numFmt numFmtId="216" formatCode="000\ 00"/>
    <numFmt numFmtId="217" formatCode="&quot;$&quot;#,##0.0"/>
    <numFmt numFmtId="218" formatCode="#,##0.00\ _K_č"/>
    <numFmt numFmtId="219" formatCode="#,##0.0\ &quot;Kč&quot;"/>
    <numFmt numFmtId="220" formatCode="d/m"/>
    <numFmt numFmtId="221" formatCode="[$¥€-2]\ #\ ##,000_);[Red]\([$€-2]\ #\ ##,000\)"/>
  </numFmts>
  <fonts count="71">
    <font>
      <sz val="10"/>
      <name val="Arial CE"/>
      <family val="0"/>
    </font>
    <font>
      <b/>
      <sz val="10"/>
      <name val="Arial CE"/>
      <family val="2"/>
    </font>
    <font>
      <u val="single"/>
      <sz val="10"/>
      <color indexed="12"/>
      <name val="Arial CE"/>
      <family val="0"/>
    </font>
    <font>
      <u val="single"/>
      <sz val="10"/>
      <color indexed="36"/>
      <name val="Arial CE"/>
      <family val="0"/>
    </font>
    <font>
      <sz val="8"/>
      <name val="Arial CE"/>
      <family val="2"/>
    </font>
    <font>
      <b/>
      <u val="single"/>
      <sz val="10"/>
      <name val="Arial CE"/>
      <family val="2"/>
    </font>
    <font>
      <u val="single"/>
      <sz val="10"/>
      <name val="Arial CE"/>
      <family val="2"/>
    </font>
    <font>
      <sz val="11"/>
      <name val="Arial CE"/>
      <family val="2"/>
    </font>
    <font>
      <b/>
      <sz val="12"/>
      <name val="Arial CE"/>
      <family val="2"/>
    </font>
    <font>
      <sz val="12"/>
      <name val="Arial CE"/>
      <family val="2"/>
    </font>
    <font>
      <b/>
      <sz val="18"/>
      <name val="Times New Roman CE"/>
      <family val="1"/>
    </font>
    <font>
      <sz val="9"/>
      <name val="Times New Roman CE"/>
      <family val="1"/>
    </font>
    <font>
      <b/>
      <sz val="12"/>
      <name val="Times New Roman CE"/>
      <family val="1"/>
    </font>
    <font>
      <b/>
      <sz val="11"/>
      <name val="Times New Roman CE"/>
      <family val="1"/>
    </font>
    <font>
      <b/>
      <sz val="11"/>
      <name val="Arial CE"/>
      <family val="2"/>
    </font>
    <font>
      <b/>
      <sz val="10"/>
      <color indexed="10"/>
      <name val="Times New Roman CE"/>
      <family val="1"/>
    </font>
    <font>
      <b/>
      <sz val="9"/>
      <name val="Times New Roman CE"/>
      <family val="1"/>
    </font>
    <font>
      <b/>
      <sz val="10"/>
      <name val="Times New Roman CE"/>
      <family val="1"/>
    </font>
    <font>
      <sz val="8"/>
      <name val="Times New Roman CE"/>
      <family val="1"/>
    </font>
    <font>
      <sz val="9"/>
      <color indexed="8"/>
      <name val="Times New Roman CE"/>
      <family val="1"/>
    </font>
    <font>
      <b/>
      <sz val="10"/>
      <color indexed="10"/>
      <name val="Times New Roman"/>
      <family val="1"/>
    </font>
    <font>
      <sz val="10"/>
      <color indexed="10"/>
      <name val="Times New Roman CE"/>
      <family val="1"/>
    </font>
    <font>
      <b/>
      <sz val="9"/>
      <color indexed="8"/>
      <name val="Times New Roman CE"/>
      <family val="1"/>
    </font>
    <font>
      <sz val="10"/>
      <color indexed="8"/>
      <name val="Times New Roman CE"/>
      <family val="1"/>
    </font>
    <font>
      <b/>
      <sz val="9"/>
      <color indexed="10"/>
      <name val="Times New Roman CE"/>
      <family val="1"/>
    </font>
    <font>
      <sz val="12"/>
      <name val="Times New Roman CE"/>
      <family val="1"/>
    </font>
    <font>
      <sz val="10"/>
      <name val="Times New Roman CE"/>
      <family val="1"/>
    </font>
    <font>
      <b/>
      <i/>
      <sz val="10"/>
      <name val="Times New Roman CE"/>
      <family val="1"/>
    </font>
    <font>
      <b/>
      <sz val="14"/>
      <name val="Times New Roman CE"/>
      <family val="1"/>
    </font>
    <font>
      <b/>
      <sz val="14"/>
      <name val="Arial CE"/>
      <family val="0"/>
    </font>
    <font>
      <b/>
      <sz val="20"/>
      <name val="Times New Roman"/>
      <family val="1"/>
    </font>
    <font>
      <sz val="11"/>
      <color indexed="8"/>
      <name val="Arial"/>
      <family val="2"/>
    </font>
    <font>
      <sz val="11"/>
      <color indexed="9"/>
      <name val="Arial"/>
      <family val="2"/>
    </font>
    <font>
      <b/>
      <sz val="11"/>
      <color indexed="8"/>
      <name val="Arial"/>
      <family val="2"/>
    </font>
    <font>
      <sz val="11"/>
      <color indexed="20"/>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60"/>
      <name val="Arial"/>
      <family val="2"/>
    </font>
    <font>
      <sz val="11"/>
      <color indexed="52"/>
      <name val="Arial"/>
      <family val="2"/>
    </font>
    <font>
      <sz val="11"/>
      <color indexed="17"/>
      <name val="Arial"/>
      <family val="2"/>
    </font>
    <font>
      <sz val="11"/>
      <color indexed="10"/>
      <name val="Arial"/>
      <family val="2"/>
    </font>
    <font>
      <sz val="11"/>
      <color indexed="62"/>
      <name val="Arial"/>
      <family val="2"/>
    </font>
    <font>
      <b/>
      <sz val="11"/>
      <color indexed="52"/>
      <name val="Arial"/>
      <family val="2"/>
    </font>
    <font>
      <b/>
      <sz val="11"/>
      <color indexed="63"/>
      <name val="Arial"/>
      <family val="2"/>
    </font>
    <font>
      <i/>
      <sz val="11"/>
      <color indexed="23"/>
      <name val="Arial"/>
      <family val="2"/>
    </font>
    <font>
      <sz val="10"/>
      <color indexed="10"/>
      <name val="Arial CE"/>
      <family val="0"/>
    </font>
    <font>
      <sz val="9"/>
      <color indexed="50"/>
      <name val="Times New Roman CE"/>
      <family val="1"/>
    </font>
    <font>
      <sz val="10"/>
      <color indexed="50"/>
      <name val="Arial CE"/>
      <family val="0"/>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sz val="10"/>
      <color rgb="FFFF0000"/>
      <name val="Arial CE"/>
      <family val="0"/>
    </font>
    <font>
      <sz val="9"/>
      <color rgb="FF92D050"/>
      <name val="Times New Roman CE"/>
      <family val="1"/>
    </font>
    <font>
      <sz val="10"/>
      <color rgb="FF92D05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8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color indexed="63"/>
      </top>
      <bottom>
        <color indexed="63"/>
      </bottom>
    </border>
    <border>
      <left style="thin"/>
      <right style="thin"/>
      <top style="thin"/>
      <bottom style="medium"/>
    </border>
    <border>
      <left style="medium"/>
      <right>
        <color indexed="63"/>
      </right>
      <top>
        <color indexed="63"/>
      </top>
      <bottom style="thin"/>
    </border>
    <border>
      <left style="thin"/>
      <right>
        <color indexed="63"/>
      </right>
      <top>
        <color indexed="63"/>
      </top>
      <bottom>
        <color indexed="63"/>
      </bottom>
    </border>
    <border>
      <left style="thin"/>
      <right style="thin"/>
      <top style="medium"/>
      <bottom style="thin"/>
    </border>
    <border>
      <left style="medium"/>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medium"/>
      <bottom style="thin"/>
    </border>
    <border>
      <left style="thin"/>
      <right style="thin"/>
      <top>
        <color indexed="63"/>
      </top>
      <bottom style="medium"/>
    </border>
    <border>
      <left style="thin"/>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color indexed="63"/>
      </left>
      <right style="thin"/>
      <top style="thin"/>
      <bottom style="medium"/>
    </border>
    <border>
      <left style="medium"/>
      <right>
        <color indexed="63"/>
      </right>
      <top style="thin"/>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medium"/>
      <top>
        <color indexed="63"/>
      </top>
      <bottom style="medium"/>
    </border>
    <border>
      <left style="medium"/>
      <right>
        <color indexed="63"/>
      </right>
      <top style="thin"/>
      <bottom style="thin"/>
    </border>
    <border>
      <left style="medium"/>
      <right style="medium"/>
      <top style="thin"/>
      <bottom style="thin"/>
    </border>
    <border>
      <left>
        <color indexed="63"/>
      </left>
      <right style="thin"/>
      <top style="medium"/>
      <bottom style="medium"/>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style="medium"/>
      <bottom style="medium"/>
    </border>
    <border>
      <left>
        <color indexed="63"/>
      </left>
      <right style="thin"/>
      <top>
        <color indexed="63"/>
      </top>
      <bottom style="thin"/>
    </border>
    <border>
      <left style="thin"/>
      <right style="medium"/>
      <top>
        <color indexed="63"/>
      </top>
      <bottom>
        <color indexed="63"/>
      </bottom>
    </border>
    <border>
      <left style="thin"/>
      <right style="medium"/>
      <top style="thin"/>
      <bottom>
        <color indexed="63"/>
      </bottom>
    </border>
    <border>
      <left style="thin"/>
      <right>
        <color indexed="63"/>
      </right>
      <top>
        <color indexed="63"/>
      </top>
      <bottom style="medium"/>
    </border>
    <border>
      <left style="thin"/>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style="thin"/>
      <bottom style="medium"/>
    </border>
    <border>
      <left>
        <color indexed="63"/>
      </left>
      <right style="medium"/>
      <top style="medium"/>
      <bottom style="thin"/>
    </border>
    <border>
      <left>
        <color indexed="63"/>
      </left>
      <right>
        <color indexed="63"/>
      </right>
      <top style="thin"/>
      <bottom style="medium"/>
    </border>
    <border>
      <left style="thin"/>
      <right style="medium"/>
      <top style="thin"/>
      <bottom style="medium"/>
    </border>
    <border>
      <left style="thin"/>
      <right>
        <color indexed="63"/>
      </right>
      <top style="thin"/>
      <bottom style="medium"/>
    </border>
    <border>
      <left style="medium"/>
      <right style="thin"/>
      <top style="thin"/>
      <bottom style="medium"/>
    </border>
    <border>
      <left style="medium"/>
      <right style="medium"/>
      <top>
        <color indexed="63"/>
      </top>
      <bottom style="thin"/>
    </border>
    <border>
      <left style="medium"/>
      <right style="medium"/>
      <top>
        <color indexed="63"/>
      </top>
      <bottom style="medium"/>
    </border>
    <border>
      <left style="medium"/>
      <right style="medium"/>
      <top style="thin"/>
      <bottom style="medium"/>
    </border>
    <border>
      <left>
        <color indexed="63"/>
      </left>
      <right>
        <color indexed="63"/>
      </right>
      <top style="medium"/>
      <bottom style="thin"/>
    </border>
    <border>
      <left style="medium"/>
      <right style="medium"/>
      <top style="medium"/>
      <bottom style="thin"/>
    </border>
    <border>
      <left style="medium"/>
      <right style="medium"/>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4" fillId="20" borderId="0" applyNumberFormat="0" applyBorder="0" applyAlignment="0" applyProtection="0"/>
    <xf numFmtId="0" fontId="5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1" fillId="0" borderId="7" applyNumberFormat="0" applyFill="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585">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xf>
    <xf numFmtId="0" fontId="0" fillId="0" borderId="13"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7" xfId="0" applyBorder="1" applyAlignment="1">
      <alignment/>
    </xf>
    <xf numFmtId="0" fontId="0" fillId="0" borderId="0" xfId="0" applyFont="1" applyAlignment="1">
      <alignment/>
    </xf>
    <xf numFmtId="0" fontId="0" fillId="0" borderId="0" xfId="0" applyAlignment="1">
      <alignment wrapText="1"/>
    </xf>
    <xf numFmtId="0" fontId="1" fillId="0" borderId="17" xfId="0" applyFont="1" applyBorder="1" applyAlignment="1">
      <alignment/>
    </xf>
    <xf numFmtId="0" fontId="1" fillId="0" borderId="0" xfId="0" applyFont="1" applyBorder="1" applyAlignment="1">
      <alignment/>
    </xf>
    <xf numFmtId="0" fontId="0" fillId="0" borderId="18" xfId="0" applyBorder="1" applyAlignment="1">
      <alignment/>
    </xf>
    <xf numFmtId="0" fontId="0" fillId="0" borderId="0" xfId="0" applyBorder="1" applyAlignment="1">
      <alignment/>
    </xf>
    <xf numFmtId="4" fontId="1" fillId="0" borderId="0" xfId="0" applyNumberFormat="1" applyFont="1" applyBorder="1" applyAlignment="1">
      <alignment/>
    </xf>
    <xf numFmtId="0" fontId="0" fillId="0" borderId="11" xfId="0" applyFont="1" applyBorder="1" applyAlignment="1">
      <alignment/>
    </xf>
    <xf numFmtId="0" fontId="0" fillId="0" borderId="10" xfId="0" applyFont="1" applyBorder="1" applyAlignment="1">
      <alignment/>
    </xf>
    <xf numFmtId="0" fontId="1" fillId="0" borderId="13" xfId="0" applyFont="1" applyBorder="1" applyAlignment="1">
      <alignment horizontal="center"/>
    </xf>
    <xf numFmtId="4" fontId="0" fillId="0" borderId="0" xfId="0" applyNumberFormat="1" applyAlignment="1">
      <alignment/>
    </xf>
    <xf numFmtId="0" fontId="0" fillId="0" borderId="0" xfId="0" applyFill="1" applyAlignment="1">
      <alignment/>
    </xf>
    <xf numFmtId="0" fontId="0" fillId="0" borderId="0" xfId="0" applyFont="1" applyBorder="1" applyAlignment="1">
      <alignment/>
    </xf>
    <xf numFmtId="0" fontId="0" fillId="0" borderId="0" xfId="0" applyFill="1" applyBorder="1" applyAlignment="1">
      <alignment/>
    </xf>
    <xf numFmtId="0" fontId="0" fillId="33" borderId="10" xfId="0" applyFill="1" applyBorder="1" applyAlignment="1">
      <alignment/>
    </xf>
    <xf numFmtId="0" fontId="0" fillId="0" borderId="10" xfId="0" applyFill="1" applyBorder="1" applyAlignment="1">
      <alignment/>
    </xf>
    <xf numFmtId="0" fontId="1" fillId="0" borderId="19" xfId="0" applyFont="1" applyBorder="1" applyAlignment="1">
      <alignment/>
    </xf>
    <xf numFmtId="0" fontId="5" fillId="0" borderId="0" xfId="0" applyFont="1" applyAlignment="1">
      <alignment/>
    </xf>
    <xf numFmtId="0" fontId="6" fillId="0" borderId="0" xfId="0" applyFont="1" applyAlignment="1">
      <alignment/>
    </xf>
    <xf numFmtId="0" fontId="0" fillId="0" borderId="20" xfId="0" applyBorder="1" applyAlignment="1">
      <alignment/>
    </xf>
    <xf numFmtId="0" fontId="0" fillId="0" borderId="0" xfId="0" applyBorder="1" applyAlignment="1">
      <alignment/>
    </xf>
    <xf numFmtId="0" fontId="0" fillId="0" borderId="0" xfId="0" applyFont="1" applyFill="1" applyBorder="1" applyAlignment="1">
      <alignment/>
    </xf>
    <xf numFmtId="0" fontId="4" fillId="0" borderId="0" xfId="0" applyFont="1" applyAlignment="1">
      <alignment/>
    </xf>
    <xf numFmtId="0" fontId="4" fillId="0" borderId="0" xfId="0" applyFont="1" applyBorder="1" applyAlignment="1">
      <alignment/>
    </xf>
    <xf numFmtId="0" fontId="0" fillId="0" borderId="14" xfId="0" applyFill="1" applyBorder="1" applyAlignment="1">
      <alignment/>
    </xf>
    <xf numFmtId="0" fontId="0" fillId="0" borderId="21" xfId="0" applyFill="1" applyBorder="1" applyAlignment="1">
      <alignment/>
    </xf>
    <xf numFmtId="0" fontId="1" fillId="33" borderId="0" xfId="0" applyFont="1" applyFill="1" applyAlignment="1">
      <alignment/>
    </xf>
    <xf numFmtId="0" fontId="0" fillId="33" borderId="0" xfId="0" applyFill="1" applyAlignment="1">
      <alignment/>
    </xf>
    <xf numFmtId="0" fontId="1" fillId="0" borderId="22" xfId="0" applyFont="1" applyBorder="1" applyAlignment="1">
      <alignment/>
    </xf>
    <xf numFmtId="0" fontId="1" fillId="33" borderId="0" xfId="0"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5" fillId="0" borderId="0" xfId="0" applyFont="1" applyBorder="1" applyAlignment="1">
      <alignment/>
    </xf>
    <xf numFmtId="0" fontId="5" fillId="33" borderId="0" xfId="0" applyFont="1" applyFill="1" applyBorder="1" applyAlignment="1">
      <alignment/>
    </xf>
    <xf numFmtId="0" fontId="0" fillId="0" borderId="0" xfId="0" applyFont="1" applyBorder="1" applyAlignment="1">
      <alignment wrapText="1"/>
    </xf>
    <xf numFmtId="0" fontId="5" fillId="0" borderId="0" xfId="0" applyFont="1" applyFill="1" applyBorder="1" applyAlignment="1">
      <alignment/>
    </xf>
    <xf numFmtId="0" fontId="0" fillId="0" borderId="0" xfId="0" applyFont="1" applyFill="1" applyBorder="1" applyAlignment="1">
      <alignment horizontal="justify" vertical="top" wrapText="1"/>
    </xf>
    <xf numFmtId="0" fontId="0" fillId="0" borderId="0" xfId="0" applyAlignment="1">
      <alignment horizontal="justify" vertical="top" wrapText="1"/>
    </xf>
    <xf numFmtId="0" fontId="0" fillId="33" borderId="0" xfId="0" applyFill="1" applyBorder="1" applyAlignment="1">
      <alignment wrapText="1"/>
    </xf>
    <xf numFmtId="0" fontId="0" fillId="0" borderId="0" xfId="0" applyFont="1" applyAlignment="1">
      <alignment horizontal="justify" vertical="top" wrapText="1"/>
    </xf>
    <xf numFmtId="0" fontId="0" fillId="0" borderId="23" xfId="0" applyFill="1" applyBorder="1" applyAlignment="1">
      <alignment/>
    </xf>
    <xf numFmtId="0" fontId="7" fillId="0" borderId="0" xfId="0" applyFont="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wrapText="1"/>
    </xf>
    <xf numFmtId="0" fontId="5" fillId="0" borderId="0" xfId="0" applyFont="1" applyFill="1" applyAlignment="1">
      <alignment/>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5" fillId="33" borderId="0" xfId="0" applyFont="1" applyFill="1" applyAlignment="1">
      <alignment/>
    </xf>
    <xf numFmtId="0" fontId="0" fillId="0" borderId="23" xfId="0" applyBorder="1" applyAlignment="1">
      <alignment/>
    </xf>
    <xf numFmtId="0" fontId="0" fillId="0" borderId="0" xfId="0" applyFill="1" applyAlignment="1">
      <alignment horizontal="right"/>
    </xf>
    <xf numFmtId="4" fontId="0" fillId="33" borderId="24" xfId="0" applyNumberFormat="1" applyFill="1" applyBorder="1" applyAlignment="1">
      <alignment/>
    </xf>
    <xf numFmtId="4" fontId="1" fillId="0" borderId="13" xfId="0" applyNumberFormat="1" applyFont="1" applyFill="1" applyBorder="1" applyAlignment="1">
      <alignment/>
    </xf>
    <xf numFmtId="4" fontId="1" fillId="0" borderId="0" xfId="0" applyNumberFormat="1" applyFont="1" applyFill="1" applyBorder="1" applyAlignment="1">
      <alignment/>
    </xf>
    <xf numFmtId="0" fontId="0" fillId="0" borderId="0" xfId="0" applyFont="1" applyFill="1" applyBorder="1" applyAlignment="1">
      <alignment horizontal="justify" wrapText="1"/>
    </xf>
    <xf numFmtId="0" fontId="0" fillId="0" borderId="0" xfId="0" applyAlignment="1">
      <alignment horizontal="justify" wrapText="1"/>
    </xf>
    <xf numFmtId="4" fontId="0" fillId="0" borderId="11" xfId="0" applyNumberFormat="1" applyFill="1" applyBorder="1" applyAlignment="1">
      <alignment/>
    </xf>
    <xf numFmtId="0" fontId="0" fillId="33" borderId="0" xfId="0" applyFill="1" applyAlignment="1">
      <alignment horizontal="justify" vertical="top" wrapText="1"/>
    </xf>
    <xf numFmtId="0" fontId="0" fillId="33" borderId="0" xfId="0" applyFont="1" applyFill="1" applyAlignment="1">
      <alignment horizontal="justify" vertical="top" wrapText="1"/>
    </xf>
    <xf numFmtId="0" fontId="1" fillId="0" borderId="25" xfId="0" applyFont="1" applyBorder="1" applyAlignment="1">
      <alignment horizontal="center"/>
    </xf>
    <xf numFmtId="4" fontId="1" fillId="0" borderId="26" xfId="0" applyNumberFormat="1" applyFont="1" applyFill="1" applyBorder="1" applyAlignment="1">
      <alignment/>
    </xf>
    <xf numFmtId="0" fontId="0" fillId="0" borderId="27" xfId="0" applyBorder="1" applyAlignment="1">
      <alignment/>
    </xf>
    <xf numFmtId="0" fontId="0" fillId="0" borderId="14" xfId="0" applyFont="1" applyFill="1" applyBorder="1" applyAlignment="1">
      <alignment/>
    </xf>
    <xf numFmtId="4" fontId="0" fillId="0" borderId="10" xfId="0" applyNumberFormat="1" applyFill="1" applyBorder="1" applyAlignment="1">
      <alignment/>
    </xf>
    <xf numFmtId="0" fontId="0" fillId="0" borderId="0" xfId="0" applyAlignment="1">
      <alignment/>
    </xf>
    <xf numFmtId="0" fontId="1" fillId="0" borderId="16" xfId="0" applyFont="1" applyBorder="1" applyAlignment="1">
      <alignment/>
    </xf>
    <xf numFmtId="0" fontId="0" fillId="0" borderId="0" xfId="0" applyFont="1" applyBorder="1" applyAlignment="1">
      <alignment/>
    </xf>
    <xf numFmtId="0" fontId="0" fillId="0" borderId="24" xfId="0" applyBorder="1" applyAlignment="1">
      <alignment horizontal="center"/>
    </xf>
    <xf numFmtId="0" fontId="0" fillId="0" borderId="24" xfId="0" applyBorder="1" applyAlignment="1">
      <alignment/>
    </xf>
    <xf numFmtId="0" fontId="8" fillId="33" borderId="16" xfId="0" applyFont="1" applyFill="1" applyBorder="1" applyAlignment="1">
      <alignment/>
    </xf>
    <xf numFmtId="0" fontId="8" fillId="33" borderId="18" xfId="0" applyFont="1" applyFill="1" applyBorder="1" applyAlignment="1">
      <alignment/>
    </xf>
    <xf numFmtId="4" fontId="8" fillId="0" borderId="18" xfId="0" applyNumberFormat="1" applyFont="1" applyFill="1" applyBorder="1" applyAlignment="1">
      <alignment/>
    </xf>
    <xf numFmtId="0" fontId="0" fillId="0" borderId="0" xfId="0" applyFont="1" applyAlignment="1">
      <alignment/>
    </xf>
    <xf numFmtId="0" fontId="18" fillId="0" borderId="28"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horizontal="center"/>
    </xf>
    <xf numFmtId="0" fontId="8" fillId="0" borderId="0" xfId="0" applyFont="1" applyAlignment="1">
      <alignment/>
    </xf>
    <xf numFmtId="0" fontId="1" fillId="0" borderId="0" xfId="0" applyFont="1" applyAlignment="1">
      <alignment horizontal="center"/>
    </xf>
    <xf numFmtId="4" fontId="0" fillId="0" borderId="11" xfId="0" applyNumberFormat="1" applyBorder="1" applyAlignment="1">
      <alignment/>
    </xf>
    <xf numFmtId="0" fontId="9" fillId="0" borderId="0" xfId="0" applyFont="1" applyAlignment="1">
      <alignment/>
    </xf>
    <xf numFmtId="0" fontId="0" fillId="0" borderId="11" xfId="0" applyFill="1" applyBorder="1" applyAlignment="1">
      <alignment horizontal="center"/>
    </xf>
    <xf numFmtId="0" fontId="0" fillId="0" borderId="24" xfId="0" applyFill="1" applyBorder="1" applyAlignment="1">
      <alignment horizontal="center"/>
    </xf>
    <xf numFmtId="0" fontId="0" fillId="0" borderId="11" xfId="0" applyFill="1" applyBorder="1" applyAlignment="1">
      <alignment/>
    </xf>
    <xf numFmtId="0" fontId="0" fillId="0" borderId="24" xfId="0" applyFill="1" applyBorder="1" applyAlignment="1">
      <alignment/>
    </xf>
    <xf numFmtId="0" fontId="1" fillId="0" borderId="13" xfId="0" applyFont="1" applyFill="1" applyBorder="1" applyAlignment="1">
      <alignment/>
    </xf>
    <xf numFmtId="0" fontId="25" fillId="0" borderId="17" xfId="0" applyFont="1" applyFill="1" applyBorder="1" applyAlignment="1">
      <alignment vertical="center"/>
    </xf>
    <xf numFmtId="0" fontId="21" fillId="0" borderId="17" xfId="0" applyFont="1" applyFill="1" applyBorder="1" applyAlignment="1">
      <alignment horizontal="left" vertical="center"/>
    </xf>
    <xf numFmtId="0" fontId="0" fillId="0" borderId="0" xfId="0" applyFill="1" applyBorder="1" applyAlignment="1">
      <alignment horizontal="center"/>
    </xf>
    <xf numFmtId="4" fontId="0" fillId="0" borderId="0" xfId="0" applyNumberFormat="1" applyFill="1" applyBorder="1" applyAlignment="1">
      <alignment/>
    </xf>
    <xf numFmtId="0" fontId="1" fillId="0" borderId="13" xfId="0" applyFont="1" applyBorder="1" applyAlignment="1">
      <alignment/>
    </xf>
    <xf numFmtId="0" fontId="1" fillId="0" borderId="29" xfId="0" applyFont="1" applyBorder="1" applyAlignment="1">
      <alignment horizontal="left"/>
    </xf>
    <xf numFmtId="4" fontId="0" fillId="0" borderId="0" xfId="0" applyNumberFormat="1" applyFill="1" applyAlignment="1">
      <alignment/>
    </xf>
    <xf numFmtId="0" fontId="8" fillId="0" borderId="0" xfId="0" applyFont="1" applyBorder="1" applyAlignment="1">
      <alignment/>
    </xf>
    <xf numFmtId="0" fontId="0" fillId="0" borderId="0" xfId="0" applyBorder="1" applyAlignment="1">
      <alignment horizontal="center"/>
    </xf>
    <xf numFmtId="3" fontId="0" fillId="0" borderId="0" xfId="0" applyNumberFormat="1" applyBorder="1" applyAlignment="1">
      <alignment/>
    </xf>
    <xf numFmtId="0" fontId="0" fillId="0" borderId="11" xfId="0" applyFont="1" applyFill="1" applyBorder="1" applyAlignment="1">
      <alignment/>
    </xf>
    <xf numFmtId="4" fontId="0" fillId="0" borderId="0" xfId="0" applyNumberFormat="1" applyBorder="1" applyAlignment="1">
      <alignment/>
    </xf>
    <xf numFmtId="0" fontId="11" fillId="0" borderId="0" xfId="0" applyFont="1" applyFill="1" applyAlignment="1">
      <alignment horizontal="right"/>
    </xf>
    <xf numFmtId="0" fontId="12" fillId="0" borderId="13" xfId="0" applyFont="1" applyFill="1" applyBorder="1" applyAlignment="1">
      <alignment horizontal="center" vertical="center"/>
    </xf>
    <xf numFmtId="0" fontId="12" fillId="0" borderId="17" xfId="0" applyFont="1" applyFill="1" applyBorder="1" applyAlignment="1">
      <alignment horizontal="center" vertical="center" wrapText="1"/>
    </xf>
    <xf numFmtId="4" fontId="15" fillId="0" borderId="13" xfId="0" applyNumberFormat="1" applyFont="1" applyFill="1" applyBorder="1" applyAlignment="1">
      <alignment vertical="center"/>
    </xf>
    <xf numFmtId="0" fontId="15" fillId="0" borderId="30" xfId="0" applyFont="1" applyBorder="1" applyAlignment="1">
      <alignment/>
    </xf>
    <xf numFmtId="0" fontId="16" fillId="0" borderId="24" xfId="0" applyFont="1" applyFill="1" applyBorder="1" applyAlignment="1">
      <alignment horizontal="left" vertical="top"/>
    </xf>
    <xf numFmtId="0" fontId="16" fillId="0" borderId="24" xfId="0" applyFont="1" applyFill="1" applyBorder="1" applyAlignment="1">
      <alignment horizontal="left" vertical="center"/>
    </xf>
    <xf numFmtId="4" fontId="17" fillId="0" borderId="24" xfId="0" applyNumberFormat="1" applyFont="1" applyFill="1" applyBorder="1" applyAlignment="1">
      <alignment vertical="center"/>
    </xf>
    <xf numFmtId="4" fontId="17" fillId="0" borderId="31" xfId="0" applyNumberFormat="1" applyFont="1" applyFill="1" applyBorder="1" applyAlignment="1">
      <alignment vertical="center"/>
    </xf>
    <xf numFmtId="0" fontId="11" fillId="0" borderId="32" xfId="0" applyFont="1" applyFill="1" applyBorder="1" applyAlignment="1">
      <alignment horizontal="right" vertical="top"/>
    </xf>
    <xf numFmtId="0" fontId="16" fillId="0" borderId="20" xfId="0" applyFont="1" applyFill="1" applyBorder="1" applyAlignment="1">
      <alignment horizontal="left" vertical="top"/>
    </xf>
    <xf numFmtId="0" fontId="18" fillId="0" borderId="33" xfId="0" applyFont="1" applyFill="1" applyBorder="1" applyAlignment="1">
      <alignment horizontal="left" vertical="top" wrapText="1"/>
    </xf>
    <xf numFmtId="0" fontId="16" fillId="0" borderId="10" xfId="0" applyFont="1" applyFill="1" applyBorder="1" applyAlignment="1">
      <alignment horizontal="left" vertical="top"/>
    </xf>
    <xf numFmtId="0" fontId="16" fillId="0" borderId="10" xfId="0" applyFont="1" applyFill="1" applyBorder="1" applyAlignment="1">
      <alignment horizontal="left" vertical="center"/>
    </xf>
    <xf numFmtId="0" fontId="11" fillId="0" borderId="30" xfId="0" applyFont="1" applyFill="1" applyBorder="1" applyAlignment="1">
      <alignment vertical="top"/>
    </xf>
    <xf numFmtId="0" fontId="16" fillId="0" borderId="34" xfId="0" applyFont="1" applyFill="1" applyBorder="1" applyAlignment="1">
      <alignment horizontal="left" vertical="center"/>
    </xf>
    <xf numFmtId="4" fontId="17" fillId="0" borderId="35" xfId="0" applyNumberFormat="1" applyFont="1" applyFill="1" applyBorder="1" applyAlignment="1">
      <alignment horizontal="right" vertical="center"/>
    </xf>
    <xf numFmtId="0" fontId="11" fillId="0" borderId="20" xfId="0" applyFont="1" applyFill="1" applyBorder="1" applyAlignment="1">
      <alignment horizontal="left" vertical="center"/>
    </xf>
    <xf numFmtId="183" fontId="18" fillId="0" borderId="28" xfId="0" applyNumberFormat="1" applyFont="1" applyFill="1" applyBorder="1" applyAlignment="1">
      <alignment horizontal="left" vertical="top" wrapText="1"/>
    </xf>
    <xf numFmtId="0" fontId="11" fillId="0" borderId="36" xfId="0" applyFont="1" applyFill="1" applyBorder="1" applyAlignment="1">
      <alignment vertical="top"/>
    </xf>
    <xf numFmtId="4" fontId="17" fillId="0" borderId="37" xfId="0" applyNumberFormat="1" applyFont="1" applyFill="1" applyBorder="1" applyAlignment="1">
      <alignment horizontal="right" vertical="center"/>
    </xf>
    <xf numFmtId="4" fontId="17" fillId="0" borderId="38" xfId="0" applyNumberFormat="1" applyFont="1" applyFill="1" applyBorder="1" applyAlignment="1">
      <alignment horizontal="right" vertical="center"/>
    </xf>
    <xf numFmtId="183" fontId="18" fillId="0" borderId="10" xfId="0" applyNumberFormat="1" applyFont="1" applyFill="1" applyBorder="1" applyAlignment="1">
      <alignment horizontal="left" vertical="top" wrapText="1"/>
    </xf>
    <xf numFmtId="0" fontId="15" fillId="0" borderId="17" xfId="36" applyFont="1" applyFill="1" applyBorder="1" applyAlignment="1" applyProtection="1">
      <alignment horizontal="left" vertical="center"/>
      <protection/>
    </xf>
    <xf numFmtId="4" fontId="15" fillId="0" borderId="13" xfId="0" applyNumberFormat="1" applyFont="1" applyFill="1" applyBorder="1" applyAlignment="1">
      <alignment horizontal="right" vertical="center"/>
    </xf>
    <xf numFmtId="0" fontId="11" fillId="0" borderId="39" xfId="0" applyFont="1" applyFill="1" applyBorder="1" applyAlignment="1">
      <alignment vertical="center"/>
    </xf>
    <xf numFmtId="0" fontId="16" fillId="0" borderId="10" xfId="0" applyFont="1" applyFill="1" applyBorder="1" applyAlignment="1">
      <alignment horizontal="left" vertical="top" wrapText="1"/>
    </xf>
    <xf numFmtId="4" fontId="17" fillId="0" borderId="10" xfId="0" applyNumberFormat="1" applyFont="1" applyFill="1" applyBorder="1" applyAlignment="1">
      <alignment horizontal="right" vertical="center"/>
    </xf>
    <xf numFmtId="0" fontId="11" fillId="0" borderId="40" xfId="0" applyFont="1" applyFill="1" applyBorder="1" applyAlignment="1">
      <alignment horizontal="left" vertical="center"/>
    </xf>
    <xf numFmtId="0" fontId="0" fillId="0" borderId="0" xfId="0" applyBorder="1" applyAlignment="1">
      <alignment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center"/>
    </xf>
    <xf numFmtId="0" fontId="18" fillId="0" borderId="0" xfId="0" applyFont="1" applyFill="1" applyBorder="1" applyAlignment="1">
      <alignment horizontal="left" vertical="top" wrapText="1"/>
    </xf>
    <xf numFmtId="183" fontId="11" fillId="0" borderId="0"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0" fontId="16" fillId="0" borderId="39" xfId="0" applyFont="1" applyFill="1" applyBorder="1" applyAlignment="1">
      <alignment vertical="center"/>
    </xf>
    <xf numFmtId="0" fontId="16" fillId="0" borderId="41" xfId="0" applyFont="1" applyFill="1" applyBorder="1" applyAlignment="1">
      <alignment horizontal="left" vertical="center"/>
    </xf>
    <xf numFmtId="4" fontId="17" fillId="0" borderId="41" xfId="0" applyNumberFormat="1" applyFont="1" applyFill="1" applyBorder="1" applyAlignment="1">
      <alignment horizontal="right" vertical="center"/>
    </xf>
    <xf numFmtId="0" fontId="11" fillId="0" borderId="42" xfId="0" applyFont="1" applyFill="1" applyBorder="1" applyAlignment="1">
      <alignment horizontal="right" vertical="top"/>
    </xf>
    <xf numFmtId="0" fontId="16" fillId="0" borderId="43" xfId="0" applyFont="1" applyFill="1" applyBorder="1" applyAlignment="1">
      <alignment horizontal="left" vertical="center"/>
    </xf>
    <xf numFmtId="0" fontId="18" fillId="0" borderId="28" xfId="0" applyFont="1" applyFill="1" applyBorder="1" applyAlignment="1">
      <alignment horizontal="left" vertical="top"/>
    </xf>
    <xf numFmtId="0" fontId="11" fillId="0" borderId="43" xfId="0" applyFont="1" applyFill="1" applyBorder="1" applyAlignment="1">
      <alignment horizontal="left" vertical="center"/>
    </xf>
    <xf numFmtId="0" fontId="18" fillId="0" borderId="10" xfId="0" applyFont="1" applyFill="1" applyBorder="1" applyAlignment="1">
      <alignment horizontal="left" vertical="top" wrapText="1"/>
    </xf>
    <xf numFmtId="0" fontId="11" fillId="0" borderId="44" xfId="0" applyFont="1" applyFill="1" applyBorder="1" applyAlignment="1">
      <alignment horizontal="right" vertical="top"/>
    </xf>
    <xf numFmtId="0" fontId="11" fillId="0" borderId="45" xfId="0" applyFont="1" applyFill="1" applyBorder="1" applyAlignment="1">
      <alignment horizontal="right" vertical="top"/>
    </xf>
    <xf numFmtId="0" fontId="11" fillId="0" borderId="46" xfId="0" applyFont="1" applyFill="1" applyBorder="1" applyAlignment="1">
      <alignment horizontal="right" vertical="top"/>
    </xf>
    <xf numFmtId="0" fontId="11" fillId="0" borderId="47" xfId="0" applyFont="1" applyFill="1" applyBorder="1" applyAlignment="1">
      <alignment horizontal="left" vertical="center"/>
    </xf>
    <xf numFmtId="0" fontId="21" fillId="0" borderId="48" xfId="0" applyFont="1" applyFill="1" applyBorder="1" applyAlignment="1">
      <alignment horizontal="left" vertical="center"/>
    </xf>
    <xf numFmtId="0" fontId="16" fillId="0" borderId="49" xfId="0" applyFont="1" applyFill="1" applyBorder="1" applyAlignment="1">
      <alignment horizontal="left" vertical="center"/>
    </xf>
    <xf numFmtId="4" fontId="17" fillId="0" borderId="24" xfId="0" applyNumberFormat="1" applyFont="1" applyFill="1" applyBorder="1" applyAlignment="1">
      <alignment horizontal="right" vertical="center"/>
    </xf>
    <xf numFmtId="4" fontId="17" fillId="0" borderId="31" xfId="0" applyNumberFormat="1" applyFont="1" applyFill="1" applyBorder="1" applyAlignment="1">
      <alignment horizontal="right" vertical="center"/>
    </xf>
    <xf numFmtId="0" fontId="18" fillId="0" borderId="50" xfId="0" applyFont="1" applyFill="1" applyBorder="1" applyAlignment="1">
      <alignment horizontal="left" vertical="top" wrapText="1"/>
    </xf>
    <xf numFmtId="4" fontId="11" fillId="0" borderId="0" xfId="0" applyNumberFormat="1" applyFont="1" applyFill="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4" fontId="17" fillId="0" borderId="11" xfId="0" applyNumberFormat="1" applyFont="1" applyFill="1" applyBorder="1" applyAlignment="1">
      <alignment horizontal="right" vertical="center"/>
    </xf>
    <xf numFmtId="0" fontId="0" fillId="0" borderId="43" xfId="0" applyBorder="1" applyAlignment="1">
      <alignment/>
    </xf>
    <xf numFmtId="0" fontId="0" fillId="0" borderId="43" xfId="0" applyFill="1" applyBorder="1" applyAlignment="1">
      <alignment/>
    </xf>
    <xf numFmtId="0" fontId="21" fillId="0" borderId="18" xfId="0" applyFont="1" applyFill="1" applyBorder="1" applyAlignment="1">
      <alignment horizontal="left" vertical="center"/>
    </xf>
    <xf numFmtId="0" fontId="16" fillId="0" borderId="49" xfId="0" applyFont="1" applyBorder="1" applyAlignment="1">
      <alignment/>
    </xf>
    <xf numFmtId="0" fontId="11" fillId="0" borderId="33" xfId="0" applyFont="1" applyFill="1" applyBorder="1" applyAlignment="1">
      <alignment horizontal="left" vertical="center"/>
    </xf>
    <xf numFmtId="0" fontId="18" fillId="0" borderId="0" xfId="0" applyFont="1" applyFill="1" applyBorder="1" applyAlignment="1">
      <alignment horizontal="left" vertical="center"/>
    </xf>
    <xf numFmtId="4" fontId="11" fillId="0" borderId="0" xfId="0" applyNumberFormat="1" applyFont="1" applyFill="1" applyBorder="1" applyAlignment="1">
      <alignment horizontal="right" vertical="center"/>
    </xf>
    <xf numFmtId="0" fontId="11" fillId="0" borderId="0" xfId="0" applyFont="1" applyBorder="1" applyAlignment="1">
      <alignment horizontal="right"/>
    </xf>
    <xf numFmtId="0" fontId="12" fillId="0" borderId="48" xfId="0" applyFont="1" applyFill="1" applyBorder="1" applyAlignment="1">
      <alignment horizontal="center" vertical="center" wrapText="1"/>
    </xf>
    <xf numFmtId="0" fontId="11" fillId="0" borderId="51" xfId="0" applyFont="1" applyFill="1" applyBorder="1" applyAlignment="1">
      <alignment horizontal="left" vertical="center"/>
    </xf>
    <xf numFmtId="0" fontId="11" fillId="0" borderId="32" xfId="0" applyFont="1" applyBorder="1" applyAlignment="1">
      <alignment horizontal="right" vertical="top" wrapText="1"/>
    </xf>
    <xf numFmtId="0" fontId="19" fillId="0" borderId="45" xfId="36" applyFont="1" applyFill="1" applyBorder="1" applyAlignment="1" applyProtection="1">
      <alignment horizontal="right" vertical="top"/>
      <protection/>
    </xf>
    <xf numFmtId="0" fontId="19" fillId="0" borderId="42" xfId="36" applyFont="1" applyFill="1" applyBorder="1" applyAlignment="1" applyProtection="1">
      <alignment horizontal="right" vertical="top"/>
      <protection/>
    </xf>
    <xf numFmtId="0" fontId="11" fillId="0" borderId="43" xfId="0" applyFont="1" applyFill="1" applyBorder="1" applyAlignment="1">
      <alignment horizontal="right" vertical="center"/>
    </xf>
    <xf numFmtId="0" fontId="22" fillId="0" borderId="36" xfId="36" applyFont="1" applyFill="1" applyBorder="1" applyAlignment="1" applyProtection="1">
      <alignment vertical="top"/>
      <protection/>
    </xf>
    <xf numFmtId="0" fontId="19" fillId="0" borderId="32" xfId="36" applyFont="1" applyFill="1" applyBorder="1" applyAlignment="1" applyProtection="1">
      <alignment horizontal="right" vertical="top"/>
      <protection/>
    </xf>
    <xf numFmtId="0" fontId="18" fillId="0" borderId="28" xfId="0" applyFont="1" applyFill="1" applyBorder="1" applyAlignment="1">
      <alignment horizontal="left" vertical="top" wrapText="1" shrinkToFit="1"/>
    </xf>
    <xf numFmtId="0" fontId="18" fillId="0" borderId="10" xfId="0" applyFont="1" applyFill="1" applyBorder="1" applyAlignment="1">
      <alignment horizontal="left" vertical="top" wrapText="1" shrinkToFit="1"/>
    </xf>
    <xf numFmtId="0" fontId="19" fillId="0" borderId="46" xfId="36" applyFont="1" applyFill="1" applyBorder="1" applyAlignment="1" applyProtection="1">
      <alignment horizontal="right" vertical="top"/>
      <protection/>
    </xf>
    <xf numFmtId="0" fontId="0" fillId="0" borderId="47" xfId="0" applyBorder="1" applyAlignment="1">
      <alignment/>
    </xf>
    <xf numFmtId="0" fontId="18" fillId="0" borderId="47" xfId="0" applyFont="1" applyFill="1" applyBorder="1" applyAlignment="1">
      <alignment horizontal="left" vertical="top" wrapText="1" shrinkToFit="1"/>
    </xf>
    <xf numFmtId="0" fontId="18" fillId="0" borderId="0" xfId="0" applyFont="1" applyFill="1" applyBorder="1" applyAlignment="1">
      <alignment horizontal="left" vertical="top" wrapText="1" shrinkToFit="1"/>
    </xf>
    <xf numFmtId="0" fontId="23" fillId="0" borderId="0" xfId="36" applyFont="1" applyFill="1" applyBorder="1" applyAlignment="1" applyProtection="1">
      <alignment vertical="center"/>
      <protection/>
    </xf>
    <xf numFmtId="4" fontId="15" fillId="0" borderId="52" xfId="0" applyNumberFormat="1" applyFont="1" applyFill="1" applyBorder="1" applyAlignment="1">
      <alignment horizontal="right" vertical="center"/>
    </xf>
    <xf numFmtId="0" fontId="22" fillId="0" borderId="39" xfId="36" applyFont="1" applyFill="1" applyBorder="1" applyAlignment="1" applyProtection="1">
      <alignment vertical="center"/>
      <protection/>
    </xf>
    <xf numFmtId="0" fontId="19" fillId="0" borderId="36" xfId="36" applyFont="1" applyFill="1" applyBorder="1" applyAlignment="1" applyProtection="1">
      <alignment horizontal="right" vertical="center"/>
      <protection/>
    </xf>
    <xf numFmtId="0" fontId="18" fillId="0" borderId="10" xfId="0" applyFont="1" applyFill="1" applyBorder="1" applyAlignment="1">
      <alignment horizontal="left" vertical="center"/>
    </xf>
    <xf numFmtId="0" fontId="16" fillId="0" borderId="45" xfId="0" applyFont="1" applyBorder="1" applyAlignment="1">
      <alignment/>
    </xf>
    <xf numFmtId="0" fontId="16" fillId="0" borderId="14" xfId="0" applyFont="1" applyFill="1" applyBorder="1" applyAlignment="1">
      <alignment horizontal="left" vertical="center"/>
    </xf>
    <xf numFmtId="0" fontId="12" fillId="0" borderId="13" xfId="0" applyFont="1" applyFill="1" applyBorder="1" applyAlignment="1">
      <alignment horizontal="center" vertical="center" wrapText="1"/>
    </xf>
    <xf numFmtId="0" fontId="11" fillId="0" borderId="32" xfId="0" applyFont="1" applyFill="1" applyBorder="1" applyAlignment="1">
      <alignment horizontal="right" vertical="top" wrapText="1"/>
    </xf>
    <xf numFmtId="0" fontId="18" fillId="0" borderId="43" xfId="0" applyFont="1" applyFill="1" applyBorder="1" applyAlignment="1">
      <alignment horizontal="left" vertical="top" wrapText="1"/>
    </xf>
    <xf numFmtId="0" fontId="11" fillId="33" borderId="32" xfId="0" applyFont="1" applyFill="1" applyBorder="1" applyAlignment="1">
      <alignment horizontal="right" vertical="top"/>
    </xf>
    <xf numFmtId="0" fontId="11" fillId="33" borderId="20" xfId="0" applyFont="1" applyFill="1" applyBorder="1" applyAlignment="1">
      <alignment horizontal="left" vertical="center"/>
    </xf>
    <xf numFmtId="0" fontId="11" fillId="0" borderId="53" xfId="0" applyFont="1" applyFill="1" applyBorder="1" applyAlignment="1">
      <alignment horizontal="right" vertical="top"/>
    </xf>
    <xf numFmtId="0" fontId="11" fillId="0" borderId="14" xfId="0" applyFont="1" applyFill="1" applyBorder="1" applyAlignment="1">
      <alignment horizontal="right" vertical="center"/>
    </xf>
    <xf numFmtId="0" fontId="23" fillId="0" borderId="49" xfId="36" applyFont="1" applyFill="1" applyBorder="1" applyAlignment="1" applyProtection="1">
      <alignment vertical="center"/>
      <protection/>
    </xf>
    <xf numFmtId="0" fontId="25" fillId="0" borderId="54" xfId="0" applyFont="1" applyFill="1" applyBorder="1" applyAlignment="1">
      <alignment vertical="center"/>
    </xf>
    <xf numFmtId="0" fontId="12" fillId="0" borderId="41" xfId="0" applyFont="1" applyFill="1" applyBorder="1" applyAlignment="1">
      <alignment vertical="center"/>
    </xf>
    <xf numFmtId="0" fontId="12" fillId="0" borderId="48" xfId="0" applyFont="1" applyFill="1" applyBorder="1" applyAlignment="1">
      <alignment vertical="center"/>
    </xf>
    <xf numFmtId="0" fontId="25" fillId="0" borderId="32" xfId="0" applyFont="1" applyFill="1" applyBorder="1" applyAlignment="1">
      <alignment vertical="center"/>
    </xf>
    <xf numFmtId="0" fontId="12" fillId="0" borderId="20" xfId="0" applyFont="1" applyFill="1" applyBorder="1" applyAlignment="1">
      <alignment horizontal="left" vertical="top"/>
    </xf>
    <xf numFmtId="0" fontId="12" fillId="0" borderId="0" xfId="0" applyFont="1" applyFill="1" applyBorder="1" applyAlignment="1">
      <alignment vertical="center"/>
    </xf>
    <xf numFmtId="0" fontId="25" fillId="0" borderId="22" xfId="0" applyFont="1" applyFill="1" applyBorder="1" applyAlignment="1">
      <alignment vertical="center"/>
    </xf>
    <xf numFmtId="0" fontId="25" fillId="0" borderId="11" xfId="0" applyFont="1" applyFill="1" applyBorder="1" applyAlignment="1">
      <alignment vertical="center"/>
    </xf>
    <xf numFmtId="0" fontId="25" fillId="0" borderId="55" xfId="0" applyFont="1" applyFill="1" applyBorder="1" applyAlignment="1">
      <alignment vertical="center"/>
    </xf>
    <xf numFmtId="4" fontId="25" fillId="0" borderId="56" xfId="0" applyNumberFormat="1" applyFont="1" applyFill="1" applyBorder="1" applyAlignment="1">
      <alignment horizontal="right" vertical="center"/>
    </xf>
    <xf numFmtId="4" fontId="11" fillId="0" borderId="57" xfId="0" applyNumberFormat="1" applyFont="1" applyFill="1" applyBorder="1" applyAlignment="1">
      <alignment vertical="center"/>
    </xf>
    <xf numFmtId="0" fontId="12" fillId="0" borderId="53" xfId="0" applyFont="1" applyFill="1" applyBorder="1" applyAlignment="1">
      <alignment vertical="center"/>
    </xf>
    <xf numFmtId="0" fontId="25" fillId="0" borderId="40" xfId="0" applyFont="1" applyFill="1" applyBorder="1" applyAlignment="1">
      <alignment vertical="center"/>
    </xf>
    <xf numFmtId="4" fontId="12" fillId="0" borderId="40" xfId="0" applyNumberFormat="1" applyFont="1" applyFill="1" applyBorder="1" applyAlignment="1">
      <alignment vertical="center"/>
    </xf>
    <xf numFmtId="4" fontId="12" fillId="0" borderId="58" xfId="0" applyNumberFormat="1" applyFont="1" applyFill="1" applyBorder="1" applyAlignment="1">
      <alignment vertical="center"/>
    </xf>
    <xf numFmtId="4" fontId="12" fillId="33" borderId="13" xfId="0" applyNumberFormat="1"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8" fillId="0" borderId="0" xfId="0" applyFont="1" applyBorder="1" applyAlignment="1">
      <alignment horizontal="right"/>
    </xf>
    <xf numFmtId="0" fontId="0" fillId="0" borderId="59" xfId="0" applyFont="1" applyBorder="1" applyAlignment="1">
      <alignment/>
    </xf>
    <xf numFmtId="0" fontId="0" fillId="0" borderId="36" xfId="0" applyFont="1" applyBorder="1" applyAlignment="1">
      <alignment/>
    </xf>
    <xf numFmtId="0" fontId="1" fillId="0" borderId="60" xfId="0" applyFont="1" applyBorder="1" applyAlignment="1">
      <alignment/>
    </xf>
    <xf numFmtId="0" fontId="0" fillId="0" borderId="28" xfId="0" applyFont="1" applyBorder="1" applyAlignment="1">
      <alignment/>
    </xf>
    <xf numFmtId="0" fontId="1" fillId="0" borderId="61" xfId="0" applyFont="1" applyBorder="1" applyAlignment="1">
      <alignment/>
    </xf>
    <xf numFmtId="4" fontId="11" fillId="34" borderId="62" xfId="0" applyNumberFormat="1" applyFont="1" applyFill="1" applyBorder="1" applyAlignment="1">
      <alignment vertical="center"/>
    </xf>
    <xf numFmtId="4" fontId="11" fillId="34" borderId="63" xfId="0" applyNumberFormat="1" applyFont="1" applyFill="1" applyBorder="1" applyAlignment="1">
      <alignment vertical="center"/>
    </xf>
    <xf numFmtId="4" fontId="11" fillId="34" borderId="64" xfId="0" applyNumberFormat="1" applyFont="1" applyFill="1" applyBorder="1" applyAlignment="1">
      <alignment vertical="center"/>
    </xf>
    <xf numFmtId="4" fontId="11" fillId="34" borderId="65" xfId="0" applyNumberFormat="1" applyFont="1" applyFill="1" applyBorder="1" applyAlignment="1">
      <alignment vertical="center"/>
    </xf>
    <xf numFmtId="4" fontId="11" fillId="34" borderId="26" xfId="0" applyNumberFormat="1" applyFont="1" applyFill="1" applyBorder="1" applyAlignment="1">
      <alignment vertical="center"/>
    </xf>
    <xf numFmtId="0" fontId="0" fillId="0" borderId="40" xfId="0" applyBorder="1" applyAlignment="1">
      <alignment/>
    </xf>
    <xf numFmtId="0" fontId="13" fillId="0" borderId="15" xfId="0" applyFont="1" applyFill="1" applyBorder="1" applyAlignment="1">
      <alignment horizontal="center" vertical="center"/>
    </xf>
    <xf numFmtId="0" fontId="17" fillId="0" borderId="49" xfId="0" applyFont="1" applyFill="1" applyBorder="1" applyAlignment="1">
      <alignment horizontal="left" vertical="center"/>
    </xf>
    <xf numFmtId="0" fontId="27" fillId="0" borderId="52" xfId="0" applyFont="1" applyFill="1" applyBorder="1" applyAlignment="1">
      <alignment horizontal="center" vertical="center"/>
    </xf>
    <xf numFmtId="0" fontId="26" fillId="0" borderId="42" xfId="0" applyFont="1" applyFill="1" applyBorder="1" applyAlignment="1">
      <alignment horizontal="left" vertical="center"/>
    </xf>
    <xf numFmtId="0" fontId="23" fillId="0" borderId="42" xfId="36" applyFont="1" applyFill="1" applyBorder="1" applyAlignment="1" applyProtection="1">
      <alignment horizontal="left" vertical="center"/>
      <protection/>
    </xf>
    <xf numFmtId="0" fontId="15" fillId="0" borderId="36" xfId="0" applyFont="1" applyFill="1" applyBorder="1" applyAlignment="1">
      <alignment horizontal="left" vertical="center"/>
    </xf>
    <xf numFmtId="4" fontId="15" fillId="0" borderId="64" xfId="0" applyNumberFormat="1" applyFont="1" applyFill="1" applyBorder="1" applyAlignment="1">
      <alignment horizontal="right" vertical="center"/>
    </xf>
    <xf numFmtId="0" fontId="17" fillId="0" borderId="42" xfId="0" applyFont="1" applyFill="1" applyBorder="1" applyAlignment="1">
      <alignment horizontal="left" vertical="center"/>
    </xf>
    <xf numFmtId="183" fontId="26" fillId="0" borderId="66" xfId="0" applyNumberFormat="1" applyFont="1" applyFill="1" applyBorder="1" applyAlignment="1">
      <alignment horizontal="right" vertical="center"/>
    </xf>
    <xf numFmtId="4" fontId="26" fillId="0" borderId="66" xfId="0" applyNumberFormat="1" applyFont="1" applyFill="1" applyBorder="1" applyAlignment="1">
      <alignment horizontal="right" vertical="center"/>
    </xf>
    <xf numFmtId="0" fontId="15" fillId="0" borderId="59" xfId="0" applyFont="1" applyFill="1" applyBorder="1" applyAlignment="1">
      <alignment horizontal="left" vertical="center"/>
    </xf>
    <xf numFmtId="4" fontId="26" fillId="0" borderId="62" xfId="0" applyNumberFormat="1" applyFont="1" applyFill="1" applyBorder="1" applyAlignment="1">
      <alignment horizontal="right" vertical="center"/>
    </xf>
    <xf numFmtId="4" fontId="17" fillId="0" borderId="65" xfId="0" applyNumberFormat="1" applyFont="1" applyFill="1" applyBorder="1" applyAlignment="1">
      <alignment horizontal="right" vertical="center"/>
    </xf>
    <xf numFmtId="183" fontId="26" fillId="0" borderId="65"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9" fillId="0" borderId="0" xfId="0" applyFont="1" applyBorder="1" applyAlignment="1">
      <alignment horizontal="center" vertical="center"/>
    </xf>
    <xf numFmtId="4" fontId="11" fillId="0" borderId="0" xfId="0" applyNumberFormat="1" applyFont="1" applyFill="1" applyAlignment="1">
      <alignment vertical="center"/>
    </xf>
    <xf numFmtId="0" fontId="26" fillId="0" borderId="42" xfId="0" applyFont="1" applyFill="1" applyBorder="1" applyAlignment="1">
      <alignment vertical="center"/>
    </xf>
    <xf numFmtId="0" fontId="27" fillId="0" borderId="44" xfId="0" applyFont="1" applyFill="1" applyBorder="1" applyAlignment="1">
      <alignment horizontal="left" vertical="center"/>
    </xf>
    <xf numFmtId="0" fontId="17" fillId="0" borderId="67" xfId="0" applyFont="1" applyFill="1" applyBorder="1" applyAlignment="1">
      <alignment horizontal="center" vertical="center"/>
    </xf>
    <xf numFmtId="183" fontId="17" fillId="0" borderId="66" xfId="0" applyNumberFormat="1" applyFont="1" applyFill="1" applyBorder="1" applyAlignment="1">
      <alignment horizontal="right" vertical="center"/>
    </xf>
    <xf numFmtId="4" fontId="15" fillId="0" borderId="62" xfId="0" applyNumberFormat="1" applyFont="1" applyFill="1" applyBorder="1" applyAlignment="1">
      <alignment horizontal="right" vertical="center"/>
    </xf>
    <xf numFmtId="4" fontId="12" fillId="0" borderId="62" xfId="0" applyNumberFormat="1" applyFont="1" applyFill="1" applyBorder="1" applyAlignment="1">
      <alignment horizontal="right" vertical="center"/>
    </xf>
    <xf numFmtId="4" fontId="12" fillId="0" borderId="42" xfId="0" applyNumberFormat="1" applyFont="1" applyFill="1" applyBorder="1" applyAlignment="1">
      <alignment horizontal="left" vertical="center"/>
    </xf>
    <xf numFmtId="0" fontId="26" fillId="0" borderId="0" xfId="0" applyFont="1" applyFill="1" applyBorder="1" applyAlignment="1">
      <alignment horizontal="left" vertical="center"/>
    </xf>
    <xf numFmtId="0" fontId="1" fillId="0" borderId="25" xfId="0" applyFont="1" applyFill="1" applyBorder="1" applyAlignment="1">
      <alignment horizontal="center"/>
    </xf>
    <xf numFmtId="4" fontId="11" fillId="34" borderId="10" xfId="0" applyNumberFormat="1" applyFont="1" applyFill="1" applyBorder="1" applyAlignment="1">
      <alignment vertical="center"/>
    </xf>
    <xf numFmtId="4" fontId="11" fillId="34" borderId="21" xfId="0" applyNumberFormat="1" applyFont="1" applyFill="1" applyBorder="1" applyAlignment="1">
      <alignment vertical="center"/>
    </xf>
    <xf numFmtId="4" fontId="11" fillId="34" borderId="14" xfId="0" applyNumberFormat="1" applyFont="1" applyFill="1" applyBorder="1" applyAlignment="1">
      <alignment vertical="center"/>
    </xf>
    <xf numFmtId="4" fontId="11" fillId="34" borderId="40" xfId="0" applyNumberFormat="1" applyFont="1" applyFill="1" applyBorder="1" applyAlignment="1">
      <alignment vertical="center"/>
    </xf>
    <xf numFmtId="4" fontId="11" fillId="34" borderId="24" xfId="0" applyNumberFormat="1" applyFont="1" applyFill="1" applyBorder="1" applyAlignment="1">
      <alignment vertical="center"/>
    </xf>
    <xf numFmtId="0" fontId="0" fillId="0" borderId="23" xfId="0" applyFont="1" applyFill="1" applyBorder="1" applyAlignment="1">
      <alignment/>
    </xf>
    <xf numFmtId="4" fontId="11" fillId="35" borderId="10" xfId="0" applyNumberFormat="1" applyFont="1" applyFill="1" applyBorder="1" applyAlignment="1">
      <alignment vertical="center"/>
    </xf>
    <xf numFmtId="4" fontId="11" fillId="35" borderId="64" xfId="0" applyNumberFormat="1" applyFont="1" applyFill="1" applyBorder="1" applyAlignment="1">
      <alignment vertical="center"/>
    </xf>
    <xf numFmtId="0" fontId="0" fillId="0" borderId="20" xfId="0" applyFill="1" applyBorder="1" applyAlignment="1">
      <alignment/>
    </xf>
    <xf numFmtId="0" fontId="0" fillId="0" borderId="0" xfId="0" applyFill="1" applyBorder="1" applyAlignment="1">
      <alignment vertical="top" wrapText="1"/>
    </xf>
    <xf numFmtId="0" fontId="12" fillId="0" borderId="0" xfId="0" applyFont="1" applyFill="1" applyBorder="1" applyAlignment="1">
      <alignment horizontal="center" vertical="center"/>
    </xf>
    <xf numFmtId="0" fontId="0" fillId="0" borderId="10" xfId="0" applyFont="1" applyFill="1" applyBorder="1" applyAlignment="1">
      <alignment/>
    </xf>
    <xf numFmtId="0" fontId="16" fillId="0" borderId="39" xfId="0" applyFont="1" applyBorder="1" applyAlignment="1">
      <alignment/>
    </xf>
    <xf numFmtId="0" fontId="26" fillId="33" borderId="44" xfId="0" applyFont="1" applyFill="1" applyBorder="1" applyAlignment="1">
      <alignment horizontal="left" vertical="center"/>
    </xf>
    <xf numFmtId="0" fontId="0" fillId="0" borderId="41" xfId="0" applyBorder="1" applyAlignment="1">
      <alignment/>
    </xf>
    <xf numFmtId="0" fontId="1" fillId="0" borderId="13" xfId="0" applyFont="1" applyFill="1" applyBorder="1" applyAlignment="1">
      <alignment horizontal="center"/>
    </xf>
    <xf numFmtId="4" fontId="0" fillId="0" borderId="24" xfId="0" applyNumberFormat="1" applyFill="1" applyBorder="1" applyAlignment="1">
      <alignment/>
    </xf>
    <xf numFmtId="0" fontId="16" fillId="0" borderId="40" xfId="0" applyFont="1" applyFill="1" applyBorder="1" applyAlignment="1">
      <alignment horizontal="left" vertical="top"/>
    </xf>
    <xf numFmtId="4" fontId="15" fillId="0" borderId="38" xfId="0" applyNumberFormat="1" applyFont="1" applyFill="1" applyBorder="1" applyAlignment="1">
      <alignment horizontal="right" vertical="center"/>
    </xf>
    <xf numFmtId="0" fontId="0" fillId="0" borderId="0" xfId="0" applyFont="1" applyAlignment="1">
      <alignment/>
    </xf>
    <xf numFmtId="0" fontId="0" fillId="0" borderId="41" xfId="0" applyBorder="1" applyAlignment="1">
      <alignment horizontal="center"/>
    </xf>
    <xf numFmtId="0" fontId="0" fillId="0" borderId="12" xfId="0" applyBorder="1" applyAlignment="1">
      <alignment/>
    </xf>
    <xf numFmtId="0" fontId="1" fillId="0" borderId="15" xfId="0" applyFont="1" applyBorder="1" applyAlignment="1">
      <alignment horizontal="center"/>
    </xf>
    <xf numFmtId="0" fontId="17" fillId="0" borderId="42" xfId="0" applyFont="1" applyFill="1" applyBorder="1" applyAlignment="1">
      <alignment horizontal="left" vertical="center"/>
    </xf>
    <xf numFmtId="0" fontId="0" fillId="33" borderId="0" xfId="0" applyFont="1" applyFill="1" applyBorder="1" applyAlignment="1">
      <alignment horizontal="justify" vertical="top" wrapText="1"/>
    </xf>
    <xf numFmtId="4" fontId="17" fillId="0" borderId="66" xfId="0" applyNumberFormat="1" applyFont="1" applyFill="1" applyBorder="1" applyAlignment="1">
      <alignment horizontal="right" vertical="center"/>
    </xf>
    <xf numFmtId="4" fontId="17" fillId="0" borderId="13" xfId="0" applyNumberFormat="1" applyFont="1" applyFill="1" applyBorder="1" applyAlignment="1">
      <alignment vertical="center"/>
    </xf>
    <xf numFmtId="4" fontId="15" fillId="0" borderId="45" xfId="0" applyNumberFormat="1" applyFont="1" applyFill="1" applyBorder="1" applyAlignment="1">
      <alignment horizontal="left" vertical="center"/>
    </xf>
    <xf numFmtId="0" fontId="17" fillId="0" borderId="13" xfId="0" applyFont="1" applyFill="1" applyBorder="1" applyAlignment="1">
      <alignment vertical="center"/>
    </xf>
    <xf numFmtId="4" fontId="11" fillId="34" borderId="55" xfId="0" applyNumberFormat="1" applyFont="1" applyFill="1" applyBorder="1" applyAlignment="1">
      <alignment vertical="center"/>
    </xf>
    <xf numFmtId="4" fontId="11" fillId="34" borderId="38" xfId="0" applyNumberFormat="1" applyFont="1" applyFill="1" applyBorder="1" applyAlignment="1">
      <alignment vertical="center"/>
    </xf>
    <xf numFmtId="0" fontId="16" fillId="0" borderId="11" xfId="0" applyFont="1" applyFill="1" applyBorder="1" applyAlignment="1">
      <alignment horizontal="left" vertical="center"/>
    </xf>
    <xf numFmtId="0" fontId="11" fillId="0" borderId="68" xfId="0" applyFont="1" applyFill="1" applyBorder="1" applyAlignment="1">
      <alignment horizontal="left" vertical="center"/>
    </xf>
    <xf numFmtId="0" fontId="18" fillId="0" borderId="68" xfId="0" applyFont="1" applyFill="1" applyBorder="1" applyAlignment="1">
      <alignment horizontal="left" vertical="top" wrapText="1"/>
    </xf>
    <xf numFmtId="0" fontId="0" fillId="0" borderId="24" xfId="0" applyFont="1" applyFill="1" applyBorder="1" applyAlignment="1">
      <alignment/>
    </xf>
    <xf numFmtId="0" fontId="0" fillId="0" borderId="20" xfId="0" applyFont="1" applyFill="1" applyBorder="1" applyAlignment="1">
      <alignment/>
    </xf>
    <xf numFmtId="0" fontId="8" fillId="0" borderId="0" xfId="0" applyFont="1" applyAlignment="1">
      <alignment/>
    </xf>
    <xf numFmtId="4" fontId="8" fillId="0" borderId="0" xfId="0" applyNumberFormat="1" applyFont="1" applyAlignment="1">
      <alignment/>
    </xf>
    <xf numFmtId="4" fontId="8" fillId="0" borderId="0" xfId="0" applyNumberFormat="1" applyFont="1" applyFill="1" applyAlignment="1">
      <alignment/>
    </xf>
    <xf numFmtId="4" fontId="11" fillId="36" borderId="64" xfId="0" applyNumberFormat="1" applyFont="1" applyFill="1" applyBorder="1" applyAlignment="1">
      <alignment vertical="center"/>
    </xf>
    <xf numFmtId="0" fontId="18" fillId="36" borderId="28" xfId="0" applyFont="1" applyFill="1" applyBorder="1" applyAlignment="1">
      <alignment horizontal="left" vertical="top" wrapText="1"/>
    </xf>
    <xf numFmtId="4" fontId="11" fillId="37" borderId="64" xfId="0" applyNumberFormat="1" applyFont="1" applyFill="1" applyBorder="1" applyAlignment="1">
      <alignment vertical="center"/>
    </xf>
    <xf numFmtId="4" fontId="11" fillId="37" borderId="10" xfId="0" applyNumberFormat="1" applyFont="1" applyFill="1" applyBorder="1" applyAlignment="1">
      <alignment vertical="center"/>
    </xf>
    <xf numFmtId="4" fontId="11" fillId="36" borderId="10" xfId="0" applyNumberFormat="1" applyFont="1" applyFill="1" applyBorder="1" applyAlignment="1">
      <alignment vertical="center"/>
    </xf>
    <xf numFmtId="0" fontId="9"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6" fillId="0" borderId="21" xfId="0" applyFont="1" applyFill="1" applyBorder="1" applyAlignment="1">
      <alignment horizontal="left" vertical="top"/>
    </xf>
    <xf numFmtId="0" fontId="1" fillId="0" borderId="15" xfId="0" applyFont="1" applyFill="1" applyBorder="1" applyAlignment="1">
      <alignment/>
    </xf>
    <xf numFmtId="0" fontId="1" fillId="0" borderId="12" xfId="0" applyFont="1" applyFill="1" applyBorder="1" applyAlignment="1">
      <alignment/>
    </xf>
    <xf numFmtId="0" fontId="1" fillId="0" borderId="16" xfId="0" applyFont="1" applyFill="1" applyBorder="1" applyAlignment="1">
      <alignment/>
    </xf>
    <xf numFmtId="0" fontId="0" fillId="0" borderId="17" xfId="0" applyFill="1" applyBorder="1" applyAlignment="1">
      <alignment/>
    </xf>
    <xf numFmtId="0" fontId="1" fillId="0" borderId="19" xfId="0" applyFont="1" applyFill="1" applyBorder="1" applyAlignment="1">
      <alignment/>
    </xf>
    <xf numFmtId="4" fontId="0" fillId="0" borderId="14" xfId="0" applyNumberFormat="1" applyFill="1" applyBorder="1" applyAlignment="1">
      <alignment/>
    </xf>
    <xf numFmtId="0" fontId="0" fillId="0" borderId="18" xfId="0" applyFill="1" applyBorder="1" applyAlignment="1">
      <alignment/>
    </xf>
    <xf numFmtId="0" fontId="0" fillId="0" borderId="11" xfId="0" applyFont="1" applyBorder="1" applyAlignment="1">
      <alignment/>
    </xf>
    <xf numFmtId="0" fontId="1" fillId="0" borderId="0" xfId="0" applyFont="1" applyFill="1" applyAlignment="1">
      <alignment/>
    </xf>
    <xf numFmtId="4" fontId="11" fillId="34" borderId="0" xfId="0" applyNumberFormat="1" applyFont="1" applyFill="1" applyBorder="1" applyAlignment="1">
      <alignment vertical="center"/>
    </xf>
    <xf numFmtId="4" fontId="11" fillId="34" borderId="69" xfId="0" applyNumberFormat="1" applyFont="1" applyFill="1" applyBorder="1" applyAlignment="1">
      <alignment vertical="center"/>
    </xf>
    <xf numFmtId="0" fontId="11" fillId="0" borderId="36" xfId="0" applyFont="1" applyFill="1" applyBorder="1" applyAlignment="1">
      <alignment horizontal="right" vertical="top"/>
    </xf>
    <xf numFmtId="0" fontId="11" fillId="0" borderId="23" xfId="0" applyFont="1" applyFill="1" applyBorder="1" applyAlignment="1">
      <alignment horizontal="left" vertical="center"/>
    </xf>
    <xf numFmtId="4" fontId="11" fillId="34" borderId="11" xfId="0" applyNumberFormat="1" applyFont="1" applyFill="1" applyBorder="1" applyAlignment="1">
      <alignment vertical="center"/>
    </xf>
    <xf numFmtId="0" fontId="11" fillId="0" borderId="59" xfId="0" applyFont="1" applyFill="1" applyBorder="1" applyAlignment="1">
      <alignment horizontal="right" vertical="top"/>
    </xf>
    <xf numFmtId="4" fontId="15" fillId="0" borderId="12" xfId="0" applyNumberFormat="1" applyFont="1" applyFill="1" applyBorder="1" applyAlignment="1">
      <alignment horizontal="right" vertical="center"/>
    </xf>
    <xf numFmtId="4" fontId="15" fillId="0" borderId="67" xfId="0" applyNumberFormat="1" applyFont="1" applyFill="1" applyBorder="1" applyAlignment="1">
      <alignment horizontal="right" vertical="center"/>
    </xf>
    <xf numFmtId="0" fontId="18" fillId="0" borderId="14" xfId="0" applyFont="1" applyFill="1" applyBorder="1" applyAlignment="1">
      <alignment horizontal="left" vertical="top" wrapText="1"/>
    </xf>
    <xf numFmtId="0" fontId="18" fillId="0" borderId="11" xfId="0" applyFont="1" applyFill="1" applyBorder="1" applyAlignment="1">
      <alignment horizontal="left" vertical="top" wrapText="1"/>
    </xf>
    <xf numFmtId="4" fontId="11" fillId="34" borderId="70" xfId="0" applyNumberFormat="1" applyFont="1" applyFill="1" applyBorder="1" applyAlignment="1">
      <alignment vertical="center"/>
    </xf>
    <xf numFmtId="183" fontId="18" fillId="0" borderId="50" xfId="0" applyNumberFormat="1" applyFont="1" applyFill="1" applyBorder="1" applyAlignment="1">
      <alignment horizontal="left" vertical="top" wrapText="1"/>
    </xf>
    <xf numFmtId="0" fontId="16" fillId="0" borderId="23" xfId="0" applyFont="1" applyFill="1" applyBorder="1" applyAlignment="1">
      <alignment horizontal="left" vertical="center"/>
    </xf>
    <xf numFmtId="0" fontId="16" fillId="0" borderId="71" xfId="0" applyFont="1" applyFill="1" applyBorder="1" applyAlignment="1">
      <alignment horizontal="left" vertical="center"/>
    </xf>
    <xf numFmtId="0" fontId="16" fillId="0" borderId="28" xfId="0" applyFont="1" applyFill="1" applyBorder="1" applyAlignment="1">
      <alignment horizontal="left" vertical="center"/>
    </xf>
    <xf numFmtId="183" fontId="18" fillId="0" borderId="68" xfId="0" applyNumberFormat="1" applyFont="1" applyFill="1" applyBorder="1" applyAlignment="1">
      <alignment horizontal="left" vertical="top" wrapText="1"/>
    </xf>
    <xf numFmtId="0" fontId="16" fillId="0" borderId="27" xfId="0" applyFont="1" applyFill="1" applyBorder="1" applyAlignment="1">
      <alignment horizontal="left" vertical="center"/>
    </xf>
    <xf numFmtId="183" fontId="18" fillId="0" borderId="43" xfId="0" applyNumberFormat="1" applyFont="1" applyFill="1" applyBorder="1" applyAlignment="1">
      <alignment horizontal="left" vertical="top" wrapText="1"/>
    </xf>
    <xf numFmtId="4" fontId="11" fillId="34" borderId="20" xfId="0" applyNumberFormat="1" applyFont="1" applyFill="1" applyBorder="1" applyAlignment="1">
      <alignment vertical="center"/>
    </xf>
    <xf numFmtId="4" fontId="11" fillId="34" borderId="66" xfId="0" applyNumberFormat="1" applyFont="1" applyFill="1" applyBorder="1" applyAlignment="1">
      <alignment vertical="center"/>
    </xf>
    <xf numFmtId="183" fontId="15" fillId="0" borderId="17" xfId="0" applyNumberFormat="1" applyFont="1" applyFill="1" applyBorder="1" applyAlignment="1">
      <alignment horizontal="right" vertical="center"/>
    </xf>
    <xf numFmtId="4" fontId="20" fillId="0" borderId="13" xfId="0" applyNumberFormat="1" applyFont="1" applyBorder="1" applyAlignment="1">
      <alignment vertical="center"/>
    </xf>
    <xf numFmtId="4" fontId="20" fillId="0" borderId="18" xfId="0" applyNumberFormat="1" applyFont="1" applyBorder="1" applyAlignment="1">
      <alignment vertical="center"/>
    </xf>
    <xf numFmtId="0" fontId="11" fillId="0" borderId="59" xfId="0" applyFont="1" applyFill="1" applyBorder="1" applyAlignment="1">
      <alignment vertical="top"/>
    </xf>
    <xf numFmtId="0" fontId="18" fillId="0" borderId="40" xfId="0" applyFont="1" applyFill="1" applyBorder="1" applyAlignment="1">
      <alignment horizontal="left" vertical="top" wrapText="1"/>
    </xf>
    <xf numFmtId="0" fontId="11" fillId="0" borderId="27" xfId="0" applyFont="1" applyFill="1" applyBorder="1" applyAlignment="1">
      <alignment horizontal="left" vertical="center"/>
    </xf>
    <xf numFmtId="4" fontId="11" fillId="34" borderId="57" xfId="0" applyNumberFormat="1" applyFont="1" applyFill="1" applyBorder="1" applyAlignment="1">
      <alignment vertical="center"/>
    </xf>
    <xf numFmtId="0" fontId="16" fillId="0" borderId="37" xfId="0" applyFont="1" applyFill="1" applyBorder="1" applyAlignment="1">
      <alignment horizontal="left" vertical="top"/>
    </xf>
    <xf numFmtId="0" fontId="0" fillId="0" borderId="11" xfId="0" applyBorder="1" applyAlignment="1">
      <alignment horizontal="justify" vertical="top"/>
    </xf>
    <xf numFmtId="0" fontId="0" fillId="0" borderId="20" xfId="0" applyFont="1" applyBorder="1" applyAlignment="1">
      <alignment/>
    </xf>
    <xf numFmtId="4" fontId="12" fillId="0" borderId="23" xfId="0" applyNumberFormat="1" applyFont="1" applyFill="1" applyBorder="1" applyAlignment="1">
      <alignment horizontal="right" vertical="center"/>
    </xf>
    <xf numFmtId="4" fontId="12" fillId="0" borderId="72" xfId="0" applyNumberFormat="1" applyFont="1" applyFill="1" applyBorder="1" applyAlignment="1">
      <alignment horizontal="right" vertical="center"/>
    </xf>
    <xf numFmtId="0" fontId="19" fillId="0" borderId="0" xfId="36" applyFont="1" applyFill="1" applyBorder="1" applyAlignment="1" applyProtection="1">
      <alignment horizontal="right" vertical="top"/>
      <protection/>
    </xf>
    <xf numFmtId="0" fontId="0" fillId="0" borderId="0" xfId="0" applyFill="1" applyAlignment="1">
      <alignment horizontal="justify" wrapText="1"/>
    </xf>
    <xf numFmtId="0" fontId="0" fillId="0" borderId="0" xfId="0" applyFill="1" applyBorder="1" applyAlignment="1">
      <alignment/>
    </xf>
    <xf numFmtId="0" fontId="0" fillId="0" borderId="11" xfId="0" applyFont="1" applyFill="1" applyBorder="1" applyAlignment="1">
      <alignment/>
    </xf>
    <xf numFmtId="0" fontId="0" fillId="0" borderId="10" xfId="0" applyFont="1" applyFill="1" applyBorder="1" applyAlignment="1">
      <alignment/>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7" fillId="0" borderId="0" xfId="0" applyFont="1" applyFill="1" applyBorder="1" applyAlignment="1">
      <alignment/>
    </xf>
    <xf numFmtId="4" fontId="12" fillId="0" borderId="73" xfId="0" applyNumberFormat="1" applyFont="1" applyFill="1" applyBorder="1" applyAlignment="1">
      <alignment horizontal="right" vertical="center"/>
    </xf>
    <xf numFmtId="4" fontId="12" fillId="0" borderId="69" xfId="0" applyNumberFormat="1" applyFont="1" applyFill="1" applyBorder="1" applyAlignment="1">
      <alignment horizontal="right" vertical="center"/>
    </xf>
    <xf numFmtId="0" fontId="26" fillId="0" borderId="42" xfId="0" applyFont="1" applyFill="1" applyBorder="1" applyAlignment="1">
      <alignment horizontal="left" vertical="center"/>
    </xf>
    <xf numFmtId="0" fontId="0" fillId="0" borderId="24" xfId="0" applyFont="1" applyBorder="1" applyAlignment="1">
      <alignment/>
    </xf>
    <xf numFmtId="0" fontId="0" fillId="0" borderId="0" xfId="0" applyFill="1" applyAlignment="1">
      <alignment/>
    </xf>
    <xf numFmtId="4" fontId="0" fillId="0" borderId="10" xfId="0" applyNumberFormat="1" applyFont="1" applyFill="1" applyBorder="1" applyAlignment="1">
      <alignment horizontal="right"/>
    </xf>
    <xf numFmtId="0" fontId="1" fillId="0" borderId="74" xfId="0" applyFont="1" applyBorder="1" applyAlignment="1">
      <alignment/>
    </xf>
    <xf numFmtId="4" fontId="0" fillId="0" borderId="56" xfId="0" applyNumberFormat="1" applyFill="1" applyBorder="1" applyAlignment="1">
      <alignment/>
    </xf>
    <xf numFmtId="4" fontId="0" fillId="0" borderId="37" xfId="0" applyNumberFormat="1" applyFill="1" applyBorder="1" applyAlignment="1">
      <alignment/>
    </xf>
    <xf numFmtId="0" fontId="1" fillId="0" borderId="32" xfId="0" applyFont="1" applyBorder="1" applyAlignment="1">
      <alignment/>
    </xf>
    <xf numFmtId="0" fontId="0" fillId="0" borderId="11" xfId="0" applyFill="1" applyBorder="1" applyAlignment="1">
      <alignment horizontal="justify" vertical="top"/>
    </xf>
    <xf numFmtId="0" fontId="18" fillId="0" borderId="48" xfId="0" applyFont="1" applyFill="1" applyBorder="1" applyAlignment="1">
      <alignment horizontal="left" vertical="top" wrapText="1"/>
    </xf>
    <xf numFmtId="4" fontId="17" fillId="0" borderId="73" xfId="0" applyNumberFormat="1" applyFont="1" applyFill="1" applyBorder="1" applyAlignment="1">
      <alignment horizontal="right" vertical="center"/>
    </xf>
    <xf numFmtId="4" fontId="17" fillId="0" borderId="62" xfId="0" applyNumberFormat="1" applyFont="1" applyFill="1" applyBorder="1" applyAlignment="1">
      <alignment horizontal="right" vertical="center"/>
    </xf>
    <xf numFmtId="0" fontId="11" fillId="0" borderId="53" xfId="0" applyFont="1" applyBorder="1" applyAlignment="1">
      <alignment horizontal="right" vertical="top" wrapText="1"/>
    </xf>
    <xf numFmtId="0" fontId="11" fillId="0" borderId="40" xfId="0" applyFont="1" applyFill="1" applyBorder="1" applyAlignment="1">
      <alignment horizontal="left" vertical="top"/>
    </xf>
    <xf numFmtId="0" fontId="30" fillId="0" borderId="0" xfId="0" applyFont="1" applyAlignment="1">
      <alignment vertical="center"/>
    </xf>
    <xf numFmtId="0" fontId="30" fillId="0" borderId="0" xfId="0" applyFont="1" applyAlignment="1">
      <alignment horizontal="center" vertical="center"/>
    </xf>
    <xf numFmtId="0" fontId="0" fillId="0" borderId="0" xfId="0" applyAlignment="1">
      <alignment horizontal="center" vertical="center"/>
    </xf>
    <xf numFmtId="183" fontId="18" fillId="0" borderId="47" xfId="0" applyNumberFormat="1" applyFont="1" applyFill="1" applyBorder="1" applyAlignment="1">
      <alignment horizontal="left" vertical="top" wrapText="1"/>
    </xf>
    <xf numFmtId="0" fontId="16" fillId="0" borderId="40" xfId="0" applyFont="1" applyFill="1" applyBorder="1" applyAlignment="1">
      <alignment horizontal="left" vertical="center"/>
    </xf>
    <xf numFmtId="4" fontId="17" fillId="0" borderId="40" xfId="0" applyNumberFormat="1" applyFont="1" applyFill="1" applyBorder="1" applyAlignment="1">
      <alignment horizontal="right" vertical="center"/>
    </xf>
    <xf numFmtId="4" fontId="17" fillId="0" borderId="58" xfId="0" applyNumberFormat="1" applyFont="1" applyFill="1" applyBorder="1" applyAlignment="1">
      <alignment horizontal="right" vertical="center"/>
    </xf>
    <xf numFmtId="0" fontId="18" fillId="0" borderId="21" xfId="0" applyFont="1" applyFill="1" applyBorder="1" applyAlignment="1">
      <alignment horizontal="left" vertical="top" wrapText="1"/>
    </xf>
    <xf numFmtId="0" fontId="0" fillId="0" borderId="48" xfId="0" applyBorder="1" applyAlignment="1">
      <alignment/>
    </xf>
    <xf numFmtId="4" fontId="11" fillId="34" borderId="52" xfId="0" applyNumberFormat="1" applyFont="1" applyFill="1" applyBorder="1" applyAlignment="1">
      <alignment vertical="center"/>
    </xf>
    <xf numFmtId="4" fontId="11" fillId="34" borderId="41" xfId="0" applyNumberFormat="1" applyFont="1" applyFill="1" applyBorder="1" applyAlignment="1">
      <alignment vertical="center"/>
    </xf>
    <xf numFmtId="0" fontId="11" fillId="0" borderId="49" xfId="0" applyFont="1" applyBorder="1" applyAlignment="1">
      <alignment horizontal="right" vertical="top" wrapText="1"/>
    </xf>
    <xf numFmtId="0" fontId="11" fillId="0" borderId="42" xfId="0" applyFont="1" applyBorder="1" applyAlignment="1">
      <alignment horizontal="right" vertical="top" wrapText="1"/>
    </xf>
    <xf numFmtId="0" fontId="1" fillId="0" borderId="0" xfId="0" applyFont="1" applyFill="1" applyBorder="1" applyAlignment="1">
      <alignment/>
    </xf>
    <xf numFmtId="0" fontId="6" fillId="0" borderId="0" xfId="0" applyFont="1" applyFill="1" applyAlignment="1">
      <alignment/>
    </xf>
    <xf numFmtId="0" fontId="0" fillId="0" borderId="0" xfId="0" applyFill="1" applyBorder="1" applyAlignment="1">
      <alignment wrapText="1"/>
    </xf>
    <xf numFmtId="0" fontId="0" fillId="0" borderId="21" xfId="0" applyFont="1" applyFill="1" applyBorder="1" applyAlignment="1">
      <alignment/>
    </xf>
    <xf numFmtId="0" fontId="0" fillId="0" borderId="17" xfId="0" applyFont="1" applyFill="1" applyBorder="1" applyAlignment="1">
      <alignment/>
    </xf>
    <xf numFmtId="0" fontId="16" fillId="0" borderId="23" xfId="0" applyFont="1" applyFill="1" applyBorder="1" applyAlignment="1">
      <alignment horizontal="left" vertical="top"/>
    </xf>
    <xf numFmtId="0" fontId="8" fillId="0" borderId="16" xfId="0" applyFont="1" applyBorder="1" applyAlignment="1">
      <alignment/>
    </xf>
    <xf numFmtId="0" fontId="8" fillId="0" borderId="18" xfId="0" applyFont="1" applyBorder="1" applyAlignment="1">
      <alignment horizontal="center"/>
    </xf>
    <xf numFmtId="4" fontId="1" fillId="0" borderId="66" xfId="0" applyNumberFormat="1" applyFont="1" applyFill="1" applyBorder="1" applyAlignment="1">
      <alignment/>
    </xf>
    <xf numFmtId="0" fontId="1" fillId="0" borderId="59" xfId="0" applyFont="1" applyBorder="1" applyAlignment="1">
      <alignment/>
    </xf>
    <xf numFmtId="0" fontId="1" fillId="0" borderId="51" xfId="0" applyFont="1" applyBorder="1" applyAlignment="1">
      <alignment/>
    </xf>
    <xf numFmtId="0" fontId="1" fillId="0" borderId="75" xfId="0" applyFont="1" applyBorder="1" applyAlignment="1">
      <alignment/>
    </xf>
    <xf numFmtId="0" fontId="0" fillId="0" borderId="30" xfId="0" applyFont="1" applyBorder="1" applyAlignment="1">
      <alignment/>
    </xf>
    <xf numFmtId="0" fontId="1" fillId="33" borderId="59" xfId="0" applyFont="1" applyFill="1" applyBorder="1" applyAlignment="1">
      <alignment/>
    </xf>
    <xf numFmtId="0" fontId="1" fillId="0" borderId="30" xfId="0" applyFont="1" applyBorder="1" applyAlignment="1">
      <alignment/>
    </xf>
    <xf numFmtId="0" fontId="0" fillId="0" borderId="22" xfId="0" applyFont="1" applyBorder="1" applyAlignment="1">
      <alignment/>
    </xf>
    <xf numFmtId="0" fontId="1" fillId="33" borderId="51" xfId="0" applyFont="1" applyFill="1" applyBorder="1" applyAlignment="1">
      <alignment/>
    </xf>
    <xf numFmtId="0" fontId="0" fillId="0" borderId="75" xfId="0" applyFont="1" applyBorder="1" applyAlignment="1">
      <alignment/>
    </xf>
    <xf numFmtId="4" fontId="1" fillId="0" borderId="62" xfId="0" applyNumberFormat="1" applyFont="1" applyFill="1" applyBorder="1" applyAlignment="1">
      <alignment/>
    </xf>
    <xf numFmtId="4" fontId="1" fillId="0" borderId="64" xfId="0" applyNumberFormat="1" applyFont="1" applyFill="1" applyBorder="1" applyAlignment="1">
      <alignment/>
    </xf>
    <xf numFmtId="4" fontId="1" fillId="0" borderId="63" xfId="0" applyNumberFormat="1" applyFont="1" applyFill="1" applyBorder="1" applyAlignment="1">
      <alignment/>
    </xf>
    <xf numFmtId="4" fontId="1" fillId="0" borderId="76" xfId="0" applyNumberFormat="1" applyFont="1" applyFill="1" applyBorder="1" applyAlignment="1">
      <alignment/>
    </xf>
    <xf numFmtId="4" fontId="1" fillId="0" borderId="59" xfId="0" applyNumberFormat="1" applyFont="1" applyFill="1" applyBorder="1" applyAlignment="1">
      <alignment/>
    </xf>
    <xf numFmtId="4" fontId="1" fillId="0" borderId="30" xfId="0" applyNumberFormat="1" applyFont="1" applyFill="1" applyBorder="1" applyAlignment="1">
      <alignment/>
    </xf>
    <xf numFmtId="4" fontId="8" fillId="0" borderId="59" xfId="0" applyNumberFormat="1" applyFont="1" applyFill="1" applyBorder="1" applyAlignment="1">
      <alignment/>
    </xf>
    <xf numFmtId="4" fontId="8" fillId="0" borderId="75" xfId="0" applyNumberFormat="1" applyFont="1" applyFill="1" applyBorder="1" applyAlignment="1">
      <alignment/>
    </xf>
    <xf numFmtId="0" fontId="11" fillId="0" borderId="0" xfId="0" applyFont="1" applyFill="1" applyBorder="1" applyAlignment="1">
      <alignment horizontal="right" vertical="center"/>
    </xf>
    <xf numFmtId="4" fontId="11" fillId="34" borderId="37" xfId="0" applyNumberFormat="1" applyFont="1" applyFill="1" applyBorder="1" applyAlignment="1">
      <alignment vertical="center"/>
    </xf>
    <xf numFmtId="4" fontId="26" fillId="0" borderId="0" xfId="0" applyNumberFormat="1" applyFont="1" applyFill="1" applyBorder="1" applyAlignment="1">
      <alignment horizontal="right" vertical="center"/>
    </xf>
    <xf numFmtId="0" fontId="7" fillId="0" borderId="0" xfId="0" applyFont="1" applyFill="1" applyAlignment="1">
      <alignment/>
    </xf>
    <xf numFmtId="0" fontId="30" fillId="0" borderId="0" xfId="0" applyFont="1" applyFill="1" applyAlignment="1">
      <alignment vertical="center"/>
    </xf>
    <xf numFmtId="0" fontId="0" fillId="0" borderId="0" xfId="0" applyFill="1" applyAlignment="1">
      <alignment horizontal="center" vertical="center"/>
    </xf>
    <xf numFmtId="3" fontId="11" fillId="0" borderId="0" xfId="0" applyNumberFormat="1" applyFont="1" applyFill="1" applyAlignment="1">
      <alignment vertical="center"/>
    </xf>
    <xf numFmtId="3" fontId="0" fillId="0" borderId="0" xfId="0" applyNumberFormat="1" applyFill="1" applyAlignment="1">
      <alignment/>
    </xf>
    <xf numFmtId="4" fontId="8" fillId="0" borderId="0" xfId="0" applyNumberFormat="1" applyFont="1" applyFill="1" applyBorder="1" applyAlignment="1">
      <alignment/>
    </xf>
    <xf numFmtId="0" fontId="1" fillId="0" borderId="15" xfId="0" applyFont="1" applyBorder="1" applyAlignment="1">
      <alignment/>
    </xf>
    <xf numFmtId="0" fontId="1" fillId="0" borderId="12" xfId="0" applyFont="1" applyBorder="1" applyAlignment="1">
      <alignment/>
    </xf>
    <xf numFmtId="0" fontId="1" fillId="0" borderId="19" xfId="0" applyFont="1" applyBorder="1" applyAlignment="1">
      <alignment/>
    </xf>
    <xf numFmtId="0" fontId="8" fillId="0" borderId="0" xfId="0" applyFont="1" applyFill="1" applyAlignment="1">
      <alignment/>
    </xf>
    <xf numFmtId="0" fontId="1" fillId="0" borderId="0" xfId="0" applyFont="1" applyBorder="1" applyAlignment="1">
      <alignment/>
    </xf>
    <xf numFmtId="0" fontId="18" fillId="0" borderId="77" xfId="0" applyFont="1" applyFill="1" applyBorder="1" applyAlignment="1">
      <alignment horizontal="left" vertical="top" wrapText="1"/>
    </xf>
    <xf numFmtId="4" fontId="11" fillId="34" borderId="78" xfId="0" applyNumberFormat="1" applyFont="1" applyFill="1" applyBorder="1" applyAlignment="1">
      <alignment vertical="center"/>
    </xf>
    <xf numFmtId="0" fontId="11" fillId="0" borderId="79" xfId="0" applyFont="1" applyFill="1" applyBorder="1" applyAlignment="1">
      <alignment horizontal="left" vertical="center"/>
    </xf>
    <xf numFmtId="0" fontId="11" fillId="0" borderId="80" xfId="0" applyFont="1" applyFill="1" applyBorder="1" applyAlignment="1">
      <alignment horizontal="right" vertical="top"/>
    </xf>
    <xf numFmtId="0" fontId="16" fillId="0" borderId="14" xfId="0" applyFont="1" applyFill="1" applyBorder="1" applyAlignment="1">
      <alignment horizontal="left" vertical="top"/>
    </xf>
    <xf numFmtId="0" fontId="1" fillId="0" borderId="48" xfId="0" applyFont="1" applyBorder="1" applyAlignment="1">
      <alignment horizontal="left"/>
    </xf>
    <xf numFmtId="0" fontId="0" fillId="0" borderId="34" xfId="0" applyBorder="1" applyAlignment="1">
      <alignment/>
    </xf>
    <xf numFmtId="0" fontId="0" fillId="0" borderId="28" xfId="0" applyBorder="1" applyAlignment="1">
      <alignment/>
    </xf>
    <xf numFmtId="0" fontId="0" fillId="0" borderId="28" xfId="0" applyFill="1" applyBorder="1" applyAlignment="1">
      <alignment/>
    </xf>
    <xf numFmtId="0" fontId="0" fillId="33" borderId="28" xfId="0" applyFill="1" applyBorder="1" applyAlignment="1">
      <alignment/>
    </xf>
    <xf numFmtId="0" fontId="0" fillId="0" borderId="33" xfId="0" applyBorder="1" applyAlignment="1">
      <alignment/>
    </xf>
    <xf numFmtId="0" fontId="1" fillId="0" borderId="18" xfId="0" applyFont="1" applyBorder="1" applyAlignment="1">
      <alignment/>
    </xf>
    <xf numFmtId="0" fontId="1" fillId="0" borderId="81" xfId="0" applyFont="1" applyBorder="1" applyAlignment="1">
      <alignment/>
    </xf>
    <xf numFmtId="0" fontId="11" fillId="0" borderId="42" xfId="0" applyFont="1" applyFill="1" applyBorder="1" applyAlignment="1">
      <alignment horizontal="right" vertical="top" wrapText="1"/>
    </xf>
    <xf numFmtId="0" fontId="1" fillId="0" borderId="0" xfId="0" applyFont="1" applyBorder="1" applyAlignment="1">
      <alignment horizontal="center"/>
    </xf>
    <xf numFmtId="0" fontId="14" fillId="0" borderId="13" xfId="0" applyFont="1" applyFill="1" applyBorder="1" applyAlignment="1">
      <alignment horizontal="center" vertical="center" wrapText="1"/>
    </xf>
    <xf numFmtId="4" fontId="0" fillId="0" borderId="38" xfId="0" applyNumberFormat="1" applyFill="1" applyBorder="1" applyAlignment="1">
      <alignment/>
    </xf>
    <xf numFmtId="4" fontId="0" fillId="0" borderId="66" xfId="0" applyNumberFormat="1" applyFill="1" applyBorder="1" applyAlignment="1">
      <alignment/>
    </xf>
    <xf numFmtId="4" fontId="0" fillId="0" borderId="70" xfId="0" applyNumberFormat="1" applyFill="1" applyBorder="1" applyAlignment="1">
      <alignment/>
    </xf>
    <xf numFmtId="4" fontId="0" fillId="0" borderId="31" xfId="0" applyNumberFormat="1" applyFill="1" applyBorder="1" applyAlignment="1">
      <alignment/>
    </xf>
    <xf numFmtId="4" fontId="1" fillId="0" borderId="65" xfId="0" applyNumberFormat="1" applyFont="1" applyFill="1" applyBorder="1" applyAlignment="1">
      <alignment/>
    </xf>
    <xf numFmtId="0" fontId="0" fillId="33" borderId="0" xfId="0" applyFont="1" applyFill="1" applyAlignment="1">
      <alignment horizontal="left" vertical="top" wrapText="1"/>
    </xf>
    <xf numFmtId="0" fontId="0" fillId="38" borderId="0" xfId="0" applyFill="1" applyAlignment="1">
      <alignment/>
    </xf>
    <xf numFmtId="0" fontId="6" fillId="0" borderId="0" xfId="0" applyFont="1" applyAlignment="1">
      <alignment/>
    </xf>
    <xf numFmtId="0" fontId="4" fillId="0" borderId="0" xfId="0" applyFont="1" applyAlignment="1">
      <alignment/>
    </xf>
    <xf numFmtId="0" fontId="4" fillId="0" borderId="0" xfId="0" applyFont="1" applyFill="1" applyAlignment="1">
      <alignment/>
    </xf>
    <xf numFmtId="14" fontId="0" fillId="0" borderId="0" xfId="0" applyNumberFormat="1" applyAlignment="1">
      <alignment/>
    </xf>
    <xf numFmtId="4" fontId="0" fillId="0" borderId="11" xfId="0" applyNumberFormat="1" applyFill="1" applyBorder="1" applyAlignment="1">
      <alignment horizontal="right"/>
    </xf>
    <xf numFmtId="0" fontId="0" fillId="0" borderId="0" xfId="0" applyFill="1" applyBorder="1" applyAlignment="1">
      <alignment horizontal="justify" vertical="top" wrapText="1"/>
    </xf>
    <xf numFmtId="0" fontId="0" fillId="0" borderId="28" xfId="0" applyFont="1" applyFill="1" applyBorder="1" applyAlignment="1">
      <alignment/>
    </xf>
    <xf numFmtId="4" fontId="0" fillId="0" borderId="41" xfId="0" applyNumberFormat="1" applyFill="1" applyBorder="1" applyAlignment="1">
      <alignment/>
    </xf>
    <xf numFmtId="0" fontId="0" fillId="0" borderId="40" xfId="0"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4" fontId="1" fillId="0" borderId="13" xfId="0" applyNumberFormat="1" applyFont="1" applyFill="1" applyBorder="1" applyAlignment="1">
      <alignment/>
    </xf>
    <xf numFmtId="4" fontId="0" fillId="0" borderId="21" xfId="0" applyNumberFormat="1" applyFill="1" applyBorder="1" applyAlignment="1">
      <alignment/>
    </xf>
    <xf numFmtId="0" fontId="1" fillId="0" borderId="53" xfId="0" applyFont="1" applyFill="1" applyBorder="1" applyAlignment="1">
      <alignment/>
    </xf>
    <xf numFmtId="0" fontId="0" fillId="0" borderId="29" xfId="0" applyFill="1" applyBorder="1" applyAlignment="1">
      <alignment/>
    </xf>
    <xf numFmtId="4" fontId="1" fillId="0" borderId="82" xfId="0" applyNumberFormat="1" applyFont="1" applyFill="1" applyBorder="1" applyAlignment="1">
      <alignment/>
    </xf>
    <xf numFmtId="4" fontId="0" fillId="0" borderId="24" xfId="0" applyNumberFormat="1" applyFont="1" applyFill="1" applyBorder="1" applyAlignment="1">
      <alignment horizontal="right"/>
    </xf>
    <xf numFmtId="0" fontId="0" fillId="0" borderId="24" xfId="0" applyFont="1" applyFill="1" applyBorder="1" applyAlignment="1">
      <alignment/>
    </xf>
    <xf numFmtId="4" fontId="0" fillId="0" borderId="10" xfId="0" applyNumberFormat="1" applyFont="1" applyFill="1" applyBorder="1" applyAlignment="1">
      <alignment/>
    </xf>
    <xf numFmtId="0" fontId="1" fillId="0" borderId="17" xfId="0" applyFont="1" applyFill="1" applyBorder="1" applyAlignment="1">
      <alignment/>
    </xf>
    <xf numFmtId="0" fontId="68" fillId="0" borderId="0" xfId="0" applyFont="1" applyFill="1" applyAlignment="1">
      <alignment/>
    </xf>
    <xf numFmtId="0" fontId="0" fillId="0" borderId="24" xfId="0" applyBorder="1" applyAlignment="1">
      <alignment horizontal="center" vertical="center" wrapText="1"/>
    </xf>
    <xf numFmtId="0" fontId="11" fillId="38" borderId="0" xfId="0" applyFont="1" applyFill="1" applyAlignment="1">
      <alignment vertical="center"/>
    </xf>
    <xf numFmtId="0" fontId="1" fillId="0" borderId="61" xfId="0" applyFont="1" applyFill="1" applyBorder="1" applyAlignment="1">
      <alignment/>
    </xf>
    <xf numFmtId="4" fontId="8" fillId="0" borderId="83" xfId="0" applyNumberFormat="1" applyFont="1" applyFill="1" applyBorder="1" applyAlignment="1">
      <alignment/>
    </xf>
    <xf numFmtId="0" fontId="1" fillId="0" borderId="32" xfId="0" applyFont="1" applyFill="1" applyBorder="1" applyAlignment="1">
      <alignment/>
    </xf>
    <xf numFmtId="0" fontId="0" fillId="0" borderId="59" xfId="0" applyFont="1" applyFill="1" applyBorder="1" applyAlignment="1">
      <alignment/>
    </xf>
    <xf numFmtId="0" fontId="1" fillId="0" borderId="51" xfId="0" applyFont="1" applyFill="1" applyBorder="1" applyAlignment="1">
      <alignment/>
    </xf>
    <xf numFmtId="4" fontId="8" fillId="0" borderId="16" xfId="0" applyNumberFormat="1" applyFont="1" applyFill="1" applyBorder="1" applyAlignment="1">
      <alignment/>
    </xf>
    <xf numFmtId="0" fontId="0" fillId="0" borderId="22" xfId="0" applyFont="1" applyFill="1" applyBorder="1" applyAlignment="1">
      <alignment/>
    </xf>
    <xf numFmtId="0" fontId="0" fillId="0" borderId="75" xfId="0" applyFont="1" applyFill="1" applyBorder="1" applyAlignment="1">
      <alignment/>
    </xf>
    <xf numFmtId="4" fontId="8" fillId="0" borderId="60" xfId="0" applyNumberFormat="1" applyFont="1" applyFill="1" applyBorder="1" applyAlignment="1">
      <alignment/>
    </xf>
    <xf numFmtId="0" fontId="0" fillId="0" borderId="11" xfId="0" applyNumberFormat="1" applyFill="1" applyBorder="1" applyAlignment="1">
      <alignment horizontal="center" vertical="center"/>
    </xf>
    <xf numFmtId="4" fontId="0" fillId="0" borderId="20" xfId="0" applyNumberFormat="1" applyFill="1" applyBorder="1" applyAlignment="1">
      <alignment/>
    </xf>
    <xf numFmtId="4" fontId="0" fillId="0" borderId="67" xfId="0" applyNumberFormat="1" applyFill="1" applyBorder="1" applyAlignment="1">
      <alignment/>
    </xf>
    <xf numFmtId="0" fontId="4" fillId="0" borderId="0" xfId="0" applyFont="1" applyFill="1" applyAlignment="1">
      <alignment/>
    </xf>
    <xf numFmtId="0" fontId="0" fillId="0" borderId="84" xfId="0" applyFont="1" applyFill="1" applyBorder="1" applyAlignment="1">
      <alignment/>
    </xf>
    <xf numFmtId="0" fontId="8" fillId="0" borderId="0" xfId="0" applyFont="1" applyFill="1" applyBorder="1" applyAlignment="1">
      <alignment horizontal="right"/>
    </xf>
    <xf numFmtId="0" fontId="1" fillId="0" borderId="67" xfId="0" applyFont="1" applyFill="1" applyBorder="1" applyAlignment="1">
      <alignment/>
    </xf>
    <xf numFmtId="4" fontId="11" fillId="37" borderId="14" xfId="0" applyNumberFormat="1" applyFont="1" applyFill="1" applyBorder="1" applyAlignment="1">
      <alignment horizontal="right" vertical="center"/>
    </xf>
    <xf numFmtId="4" fontId="11" fillId="37" borderId="70" xfId="0" applyNumberFormat="1" applyFont="1" applyFill="1" applyBorder="1" applyAlignment="1">
      <alignment horizontal="right" vertical="center"/>
    </xf>
    <xf numFmtId="4" fontId="12" fillId="0" borderId="18" xfId="0" applyNumberFormat="1" applyFont="1" applyFill="1" applyBorder="1" applyAlignment="1">
      <alignment vertical="center"/>
    </xf>
    <xf numFmtId="0" fontId="0" fillId="0" borderId="27" xfId="0" applyFill="1" applyBorder="1" applyAlignment="1">
      <alignment/>
    </xf>
    <xf numFmtId="0" fontId="1" fillId="0" borderId="74" xfId="0" applyFont="1" applyFill="1" applyBorder="1" applyAlignment="1">
      <alignment/>
    </xf>
    <xf numFmtId="4" fontId="1" fillId="0" borderId="85" xfId="0" applyNumberFormat="1" applyFont="1" applyFill="1" applyBorder="1" applyAlignment="1">
      <alignment/>
    </xf>
    <xf numFmtId="0" fontId="0" fillId="0" borderId="60" xfId="0" applyFont="1" applyFill="1" applyBorder="1" applyAlignment="1">
      <alignment/>
    </xf>
    <xf numFmtId="4" fontId="1" fillId="0" borderId="60" xfId="0" applyNumberFormat="1" applyFont="1" applyFill="1" applyBorder="1" applyAlignment="1">
      <alignment/>
    </xf>
    <xf numFmtId="0" fontId="1" fillId="0" borderId="86" xfId="0" applyFont="1" applyFill="1" applyBorder="1" applyAlignment="1">
      <alignment/>
    </xf>
    <xf numFmtId="4" fontId="8" fillId="0" borderId="13" xfId="0" applyNumberFormat="1" applyFont="1" applyFill="1" applyBorder="1" applyAlignment="1">
      <alignment/>
    </xf>
    <xf numFmtId="0" fontId="0" fillId="0" borderId="81" xfId="0" applyFont="1" applyFill="1" applyBorder="1" applyAlignment="1">
      <alignment/>
    </xf>
    <xf numFmtId="0" fontId="0" fillId="0" borderId="83" xfId="0" applyFont="1" applyFill="1" applyBorder="1" applyAlignment="1">
      <alignment/>
    </xf>
    <xf numFmtId="0" fontId="1" fillId="0" borderId="83" xfId="0" applyFont="1" applyFill="1" applyBorder="1" applyAlignment="1">
      <alignment/>
    </xf>
    <xf numFmtId="0" fontId="0" fillId="0" borderId="85" xfId="0" applyFont="1" applyFill="1" applyBorder="1" applyAlignment="1">
      <alignment/>
    </xf>
    <xf numFmtId="4" fontId="0" fillId="0" borderId="57" xfId="0" applyNumberFormat="1" applyFill="1" applyBorder="1" applyAlignment="1">
      <alignment/>
    </xf>
    <xf numFmtId="0" fontId="0" fillId="0" borderId="36" xfId="0" applyFill="1" applyBorder="1" applyAlignment="1">
      <alignment/>
    </xf>
    <xf numFmtId="0" fontId="0" fillId="0" borderId="44" xfId="0" applyFill="1" applyBorder="1" applyAlignment="1">
      <alignment/>
    </xf>
    <xf numFmtId="0" fontId="0" fillId="0" borderId="14" xfId="0" applyFont="1" applyFill="1" applyBorder="1" applyAlignment="1">
      <alignment/>
    </xf>
    <xf numFmtId="4" fontId="0" fillId="0" borderId="14" xfId="0" applyNumberFormat="1" applyFont="1" applyFill="1" applyBorder="1" applyAlignment="1">
      <alignment horizontal="right"/>
    </xf>
    <xf numFmtId="4" fontId="0" fillId="0" borderId="0" xfId="0" applyNumberFormat="1" applyFill="1" applyBorder="1" applyAlignment="1">
      <alignment horizontal="right"/>
    </xf>
    <xf numFmtId="0" fontId="16" fillId="0" borderId="0" xfId="0" applyFont="1" applyFill="1" applyBorder="1" applyAlignment="1">
      <alignment vertical="center"/>
    </xf>
    <xf numFmtId="0" fontId="0" fillId="0" borderId="0" xfId="0" applyFill="1" applyAlignment="1">
      <alignment horizontal="center"/>
    </xf>
    <xf numFmtId="0" fontId="14" fillId="0" borderId="13" xfId="0" applyFont="1" applyFill="1" applyBorder="1" applyAlignment="1">
      <alignment horizontal="center"/>
    </xf>
    <xf numFmtId="0" fontId="16" fillId="0" borderId="67" xfId="0" applyFont="1" applyFill="1" applyBorder="1" applyAlignment="1">
      <alignment horizontal="center" vertical="center"/>
    </xf>
    <xf numFmtId="0" fontId="11" fillId="0" borderId="0" xfId="0" applyFont="1" applyFill="1" applyBorder="1" applyAlignment="1">
      <alignment horizontal="center" vertical="center"/>
    </xf>
    <xf numFmtId="0" fontId="29" fillId="0" borderId="0" xfId="0" applyFont="1" applyFill="1" applyBorder="1" applyAlignment="1">
      <alignment horizontal="center" vertical="center"/>
    </xf>
    <xf numFmtId="3" fontId="69" fillId="0" borderId="0" xfId="0" applyNumberFormat="1" applyFont="1" applyFill="1" applyBorder="1" applyAlignment="1">
      <alignment vertical="center"/>
    </xf>
    <xf numFmtId="0" fontId="70" fillId="0" borderId="0" xfId="0" applyFont="1" applyFill="1" applyAlignment="1">
      <alignment/>
    </xf>
    <xf numFmtId="4" fontId="0" fillId="0" borderId="0" xfId="0" applyNumberFormat="1" applyFont="1" applyFill="1" applyAlignment="1">
      <alignment/>
    </xf>
    <xf numFmtId="0" fontId="0" fillId="0" borderId="42" xfId="0" applyFill="1" applyBorder="1" applyAlignment="1">
      <alignment/>
    </xf>
    <xf numFmtId="4" fontId="12" fillId="0" borderId="13" xfId="0" applyNumberFormat="1" applyFont="1" applyFill="1" applyBorder="1" applyAlignment="1">
      <alignment horizontal="right" vertical="center"/>
    </xf>
    <xf numFmtId="0" fontId="0" fillId="0" borderId="10" xfId="0" applyFont="1" applyFill="1" applyBorder="1" applyAlignment="1">
      <alignment/>
    </xf>
    <xf numFmtId="0" fontId="1" fillId="0" borderId="0" xfId="0" applyFont="1" applyFill="1" applyAlignment="1">
      <alignment/>
    </xf>
    <xf numFmtId="0" fontId="12" fillId="0" borderId="29" xfId="0" applyFont="1" applyFill="1" applyBorder="1" applyAlignment="1">
      <alignment horizontal="center" vertical="center"/>
    </xf>
    <xf numFmtId="0" fontId="26" fillId="0" borderId="29" xfId="0" applyFont="1" applyFill="1" applyBorder="1" applyAlignment="1">
      <alignment horizontal="center" vertical="center"/>
    </xf>
    <xf numFmtId="0" fontId="0" fillId="0" borderId="29" xfId="0" applyBorder="1" applyAlignment="1">
      <alignment/>
    </xf>
    <xf numFmtId="0" fontId="15"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15" fillId="0" borderId="16" xfId="0" applyFont="1" applyBorder="1" applyAlignment="1">
      <alignment/>
    </xf>
    <xf numFmtId="0" fontId="15" fillId="0" borderId="17" xfId="0" applyFont="1" applyBorder="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5" fillId="0" borderId="16" xfId="0" applyFont="1" applyBorder="1" applyAlignment="1">
      <alignment/>
    </xf>
    <xf numFmtId="0" fontId="15" fillId="0" borderId="17" xfId="0" applyFont="1" applyBorder="1" applyAlignment="1">
      <alignment/>
    </xf>
    <xf numFmtId="0" fontId="0" fillId="0" borderId="17" xfId="0" applyBorder="1" applyAlignment="1">
      <alignment/>
    </xf>
    <xf numFmtId="0" fontId="18" fillId="0" borderId="28" xfId="0" applyFont="1" applyFill="1" applyBorder="1" applyAlignment="1">
      <alignment horizontal="left" vertical="top" wrapText="1"/>
    </xf>
    <xf numFmtId="0" fontId="0" fillId="0" borderId="28" xfId="0" applyFill="1" applyBorder="1" applyAlignment="1">
      <alignment/>
    </xf>
    <xf numFmtId="4" fontId="11" fillId="34" borderId="10" xfId="0" applyNumberFormat="1" applyFont="1" applyFill="1" applyBorder="1" applyAlignment="1">
      <alignment horizontal="right" vertical="center"/>
    </xf>
    <xf numFmtId="4" fontId="0" fillId="34" borderId="10" xfId="0" applyNumberFormat="1" applyFill="1" applyBorder="1" applyAlignment="1">
      <alignment/>
    </xf>
    <xf numFmtId="4" fontId="11" fillId="34" borderId="70" xfId="0" applyNumberFormat="1" applyFont="1" applyFill="1" applyBorder="1" applyAlignment="1">
      <alignment vertical="center"/>
    </xf>
    <xf numFmtId="0" fontId="0" fillId="34" borderId="57" xfId="0" applyFill="1" applyBorder="1" applyAlignment="1">
      <alignment vertical="center"/>
    </xf>
    <xf numFmtId="0" fontId="0" fillId="0" borderId="14" xfId="0" applyBorder="1" applyAlignment="1">
      <alignment/>
    </xf>
    <xf numFmtId="0" fontId="0" fillId="0" borderId="20" xfId="0" applyBorder="1" applyAlignment="1">
      <alignment/>
    </xf>
    <xf numFmtId="0" fontId="0" fillId="0" borderId="0" xfId="0" applyFont="1" applyBorder="1" applyAlignment="1">
      <alignment wrapText="1"/>
    </xf>
    <xf numFmtId="0" fontId="15" fillId="0" borderId="54" xfId="0" applyFont="1" applyFill="1" applyBorder="1" applyAlignment="1">
      <alignment horizontal="left" vertical="center"/>
    </xf>
    <xf numFmtId="0" fontId="21" fillId="0" borderId="48" xfId="0" applyFont="1" applyFill="1" applyBorder="1" applyAlignment="1">
      <alignment horizontal="left" vertical="center"/>
    </xf>
    <xf numFmtId="0" fontId="12" fillId="0" borderId="16" xfId="0" applyFont="1" applyFill="1" applyBorder="1" applyAlignment="1">
      <alignment horizontal="left" vertical="center"/>
    </xf>
    <xf numFmtId="0" fontId="25" fillId="0" borderId="18" xfId="0" applyFont="1" applyFill="1" applyBorder="1" applyAlignment="1">
      <alignment horizontal="left" vertical="center"/>
    </xf>
    <xf numFmtId="0" fontId="12" fillId="0" borderId="16" xfId="0" applyFont="1" applyFill="1" applyBorder="1" applyAlignment="1">
      <alignment vertical="center"/>
    </xf>
    <xf numFmtId="0" fontId="25" fillId="0" borderId="17" xfId="0" applyFont="1" applyFill="1" applyBorder="1" applyAlignment="1">
      <alignment vertical="center"/>
    </xf>
    <xf numFmtId="0" fontId="0" fillId="0" borderId="48" xfId="0" applyFill="1" applyBorder="1" applyAlignment="1">
      <alignment vertical="top"/>
    </xf>
    <xf numFmtId="0" fontId="24" fillId="0" borderId="54" xfId="0" applyFont="1" applyFill="1" applyBorder="1" applyAlignment="1">
      <alignment horizontal="left" vertical="center"/>
    </xf>
    <xf numFmtId="0" fontId="0" fillId="0" borderId="0" xfId="0" applyFill="1" applyAlignment="1">
      <alignment/>
    </xf>
    <xf numFmtId="0" fontId="0" fillId="0" borderId="87" xfId="0" applyFill="1" applyBorder="1" applyAlignment="1">
      <alignment horizontal="justify" vertical="top" wrapText="1"/>
    </xf>
    <xf numFmtId="0" fontId="0" fillId="0" borderId="87" xfId="0" applyFill="1" applyBorder="1" applyAlignment="1">
      <alignment wrapText="1"/>
    </xf>
    <xf numFmtId="0" fontId="0" fillId="0" borderId="0" xfId="0" applyAlignment="1">
      <alignment/>
    </xf>
    <xf numFmtId="0" fontId="0" fillId="0" borderId="87" xfId="0" applyBorder="1" applyAlignment="1">
      <alignment horizontal="justify" vertical="top" wrapText="1"/>
    </xf>
    <xf numFmtId="0" fontId="0" fillId="0" borderId="0" xfId="0" applyFill="1" applyBorder="1" applyAlignment="1">
      <alignment horizontal="justify" vertical="top" wrapText="1"/>
    </xf>
    <xf numFmtId="0" fontId="0" fillId="0" borderId="0" xfId="0" applyFont="1" applyFill="1" applyAlignment="1">
      <alignment/>
    </xf>
    <xf numFmtId="0" fontId="0" fillId="0" borderId="87" xfId="0" applyFill="1" applyBorder="1" applyAlignment="1">
      <alignment/>
    </xf>
    <xf numFmtId="0" fontId="0" fillId="0" borderId="0" xfId="0" applyFont="1" applyFill="1" applyBorder="1" applyAlignment="1">
      <alignment horizontal="justify" vertical="top" wrapText="1"/>
    </xf>
    <xf numFmtId="0" fontId="1" fillId="0" borderId="29" xfId="0" applyFont="1" applyBorder="1" applyAlignment="1">
      <alignment/>
    </xf>
    <xf numFmtId="0" fontId="1" fillId="0" borderId="0" xfId="0" applyFont="1" applyAlignment="1">
      <alignment/>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0" xfId="0" applyFont="1" applyFill="1" applyBorder="1" applyAlignment="1">
      <alignment horizontal="justify" wrapText="1"/>
    </xf>
    <xf numFmtId="0" fontId="0" fillId="0" borderId="0" xfId="0" applyAlignment="1">
      <alignment horizontal="justify" wrapText="1"/>
    </xf>
    <xf numFmtId="0" fontId="0" fillId="0" borderId="0" xfId="0" applyFont="1" applyFill="1" applyBorder="1" applyAlignment="1">
      <alignment horizontal="left" vertical="top" wrapText="1"/>
    </xf>
    <xf numFmtId="0" fontId="0" fillId="0" borderId="0" xfId="0" applyFill="1" applyAlignment="1">
      <alignment horizontal="justify" wrapText="1"/>
    </xf>
    <xf numFmtId="0" fontId="1" fillId="0" borderId="0" xfId="0" applyFont="1" applyFill="1" applyAlignment="1">
      <alignment horizontal="justify" vertical="top" wrapText="1"/>
    </xf>
    <xf numFmtId="0" fontId="1" fillId="0" borderId="29" xfId="0" applyFont="1" applyFill="1" applyBorder="1" applyAlignment="1">
      <alignment wrapText="1"/>
    </xf>
    <xf numFmtId="0" fontId="5" fillId="0" borderId="0" xfId="0" applyFont="1" applyFill="1" applyBorder="1" applyAlignment="1">
      <alignment wrapText="1"/>
    </xf>
    <xf numFmtId="0" fontId="1" fillId="0" borderId="0" xfId="0" applyFont="1" applyAlignment="1">
      <alignment horizontal="justify" vertical="top" wrapText="1"/>
    </xf>
    <xf numFmtId="0" fontId="1" fillId="0" borderId="1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0" xfId="0" applyFill="1" applyAlignment="1">
      <alignment horizontal="left" vertical="top" wrapText="1"/>
    </xf>
    <xf numFmtId="0" fontId="1" fillId="0" borderId="53" xfId="0" applyFont="1" applyFill="1" applyBorder="1" applyAlignment="1">
      <alignment/>
    </xf>
    <xf numFmtId="0" fontId="0" fillId="0" borderId="29" xfId="0" applyFill="1" applyBorder="1" applyAlignment="1">
      <alignment/>
    </xf>
    <xf numFmtId="0" fontId="0" fillId="0" borderId="26" xfId="0" applyFill="1" applyBorder="1" applyAlignment="1">
      <alignment/>
    </xf>
    <xf numFmtId="0" fontId="0" fillId="33" borderId="0" xfId="0" applyFont="1" applyFill="1" applyBorder="1" applyAlignment="1">
      <alignment horizontal="justify" vertical="top" wrapText="1"/>
    </xf>
    <xf numFmtId="0" fontId="1" fillId="0" borderId="0" xfId="0" applyFont="1" applyFill="1" applyAlignment="1">
      <alignment horizontal="justify" vertical="top" wrapText="1"/>
    </xf>
    <xf numFmtId="0" fontId="0" fillId="33" borderId="0" xfId="0" applyFill="1" applyAlignment="1">
      <alignment horizontal="justify" vertical="top" wrapText="1"/>
    </xf>
    <xf numFmtId="0" fontId="0" fillId="33" borderId="0" xfId="0" applyFont="1" applyFill="1" applyAlignment="1">
      <alignment horizontal="justify" vertical="top" wrapText="1"/>
    </xf>
    <xf numFmtId="0" fontId="0" fillId="0" borderId="0" xfId="0" applyFont="1" applyBorder="1" applyAlignment="1">
      <alignment horizontal="justify" vertical="top" wrapText="1"/>
    </xf>
    <xf numFmtId="0" fontId="0" fillId="33" borderId="0" xfId="0" applyFont="1" applyFill="1" applyAlignment="1">
      <alignment horizontal="left" vertical="top" wrapText="1"/>
    </xf>
    <xf numFmtId="0" fontId="1" fillId="0" borderId="16" xfId="0" applyFont="1" applyBorder="1" applyAlignment="1">
      <alignment/>
    </xf>
    <xf numFmtId="0" fontId="0" fillId="0" borderId="18"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K64"/>
  <sheetViews>
    <sheetView zoomScalePageLayoutView="0" workbookViewId="0" topLeftCell="A40">
      <selection activeCell="H60" sqref="H60"/>
    </sheetView>
  </sheetViews>
  <sheetFormatPr defaultColWidth="9.00390625" defaultRowHeight="12.75"/>
  <cols>
    <col min="1" max="1" width="4.125" style="0" customWidth="1"/>
    <col min="4" max="4" width="12.25390625" style="0" customWidth="1"/>
    <col min="6" max="6" width="4.625" style="0" customWidth="1"/>
    <col min="7" max="7" width="5.625" style="0" customWidth="1"/>
    <col min="8" max="8" width="12.25390625" style="0" customWidth="1"/>
    <col min="9" max="9" width="1.00390625" style="0" customWidth="1"/>
  </cols>
  <sheetData>
    <row r="4" spans="1:9" ht="12.75">
      <c r="A4" s="268">
        <v>1</v>
      </c>
      <c r="B4" s="11" t="s">
        <v>283</v>
      </c>
      <c r="C4" s="11"/>
      <c r="D4" s="11"/>
      <c r="E4" s="11"/>
      <c r="F4" s="33"/>
      <c r="G4" s="33"/>
      <c r="H4" s="33"/>
      <c r="I4" s="33"/>
    </row>
    <row r="5" spans="1:9" ht="12.75">
      <c r="A5" s="268">
        <v>2</v>
      </c>
      <c r="B5" s="53" t="s">
        <v>335</v>
      </c>
      <c r="C5" s="54"/>
      <c r="D5" s="54"/>
      <c r="E5" s="53"/>
      <c r="F5" s="33"/>
      <c r="G5" s="33"/>
      <c r="H5" s="33"/>
      <c r="I5" s="33"/>
    </row>
    <row r="6" spans="1:9" ht="12.75">
      <c r="A6" s="268">
        <v>3</v>
      </c>
      <c r="B6" s="517" t="s">
        <v>336</v>
      </c>
      <c r="C6" s="517"/>
      <c r="D6" s="517"/>
      <c r="E6" s="517"/>
      <c r="F6" s="33"/>
      <c r="G6" s="33"/>
      <c r="H6" s="33"/>
      <c r="I6" s="33"/>
    </row>
    <row r="7" spans="1:9" ht="12.75">
      <c r="A7" s="268">
        <v>4</v>
      </c>
      <c r="B7" s="517" t="s">
        <v>337</v>
      </c>
      <c r="C7" s="517"/>
      <c r="D7" s="517"/>
      <c r="E7" s="517"/>
      <c r="F7" s="33"/>
      <c r="G7" s="33"/>
      <c r="H7" s="33"/>
      <c r="I7" s="33"/>
    </row>
    <row r="8" spans="1:9" ht="12.75">
      <c r="A8" s="268">
        <v>11</v>
      </c>
      <c r="B8" s="54" t="s">
        <v>338</v>
      </c>
      <c r="C8" s="54"/>
      <c r="D8" s="54"/>
      <c r="E8" s="54"/>
      <c r="F8" s="33"/>
      <c r="G8" s="33"/>
      <c r="H8" s="33"/>
      <c r="I8" s="33"/>
    </row>
    <row r="9" spans="1:9" ht="12.75">
      <c r="A9" s="268">
        <v>12</v>
      </c>
      <c r="B9" s="11" t="s">
        <v>339</v>
      </c>
      <c r="C9" s="11"/>
      <c r="D9" s="11"/>
      <c r="E9" s="11"/>
      <c r="F9" s="33"/>
      <c r="G9" s="33"/>
      <c r="H9" s="33"/>
      <c r="I9" s="33"/>
    </row>
    <row r="10" spans="1:9" ht="12.75">
      <c r="A10" s="268">
        <v>13</v>
      </c>
      <c r="B10" s="11" t="s">
        <v>340</v>
      </c>
      <c r="C10" s="11"/>
      <c r="D10" s="11"/>
      <c r="E10" s="11"/>
      <c r="F10" s="33"/>
      <c r="G10" s="33"/>
      <c r="H10" s="33"/>
      <c r="I10" s="33"/>
    </row>
    <row r="11" spans="1:9" ht="12.75">
      <c r="A11" s="268">
        <v>15</v>
      </c>
      <c r="B11" s="11" t="s">
        <v>341</v>
      </c>
      <c r="C11" s="11"/>
      <c r="D11" s="11"/>
      <c r="E11" s="11"/>
      <c r="F11" s="33"/>
      <c r="G11" s="33"/>
      <c r="H11" s="33"/>
      <c r="I11" s="33"/>
    </row>
    <row r="12" spans="1:9" ht="12.75">
      <c r="A12" s="268">
        <v>17</v>
      </c>
      <c r="B12" s="11" t="s">
        <v>342</v>
      </c>
      <c r="C12" s="11"/>
      <c r="D12" s="11"/>
      <c r="E12" s="11"/>
      <c r="F12" s="33"/>
      <c r="G12" s="33"/>
      <c r="H12" s="33"/>
      <c r="I12" s="33"/>
    </row>
    <row r="13" spans="1:8" ht="12.75">
      <c r="A13" s="351">
        <v>18</v>
      </c>
      <c r="B13" s="11" t="s">
        <v>46</v>
      </c>
      <c r="C13" s="11"/>
      <c r="D13" s="11"/>
      <c r="E13" s="11"/>
      <c r="F13" s="33"/>
      <c r="G13" s="16"/>
      <c r="H13" s="24"/>
    </row>
    <row r="14" spans="1:8" ht="12.75">
      <c r="A14" s="351">
        <v>19</v>
      </c>
      <c r="B14" s="11" t="s">
        <v>76</v>
      </c>
      <c r="C14" s="11"/>
      <c r="D14" s="11"/>
      <c r="E14" s="11"/>
      <c r="F14" s="33"/>
      <c r="G14" s="16"/>
      <c r="H14" s="16"/>
    </row>
    <row r="15" spans="1:8" ht="12.75">
      <c r="A15" s="351">
        <v>22</v>
      </c>
      <c r="B15" s="11" t="s">
        <v>544</v>
      </c>
      <c r="C15" s="11"/>
      <c r="D15" s="11"/>
      <c r="E15" s="11"/>
      <c r="F15" s="33"/>
      <c r="G15" s="16"/>
      <c r="H15" s="16"/>
    </row>
    <row r="16" spans="1:8" ht="12.75">
      <c r="A16" s="351">
        <v>23</v>
      </c>
      <c r="B16" s="11" t="s">
        <v>634</v>
      </c>
      <c r="C16" s="11"/>
      <c r="D16" s="11"/>
      <c r="E16" s="11"/>
      <c r="F16" s="33"/>
      <c r="G16" s="16"/>
      <c r="H16" s="16"/>
    </row>
    <row r="17" spans="1:8" ht="12.75">
      <c r="A17" s="352">
        <v>24</v>
      </c>
      <c r="B17" s="11" t="s">
        <v>531</v>
      </c>
      <c r="C17" s="11"/>
      <c r="D17" s="11"/>
      <c r="E17" s="11"/>
      <c r="F17" s="33"/>
      <c r="G17" s="16"/>
      <c r="H17" s="16"/>
    </row>
    <row r="18" spans="1:8" ht="12.75">
      <c r="A18" s="352">
        <v>25</v>
      </c>
      <c r="B18" s="11" t="s">
        <v>725</v>
      </c>
      <c r="C18" s="11"/>
      <c r="D18" s="11"/>
      <c r="E18" s="11"/>
      <c r="F18" s="33"/>
      <c r="G18" s="16"/>
      <c r="H18" s="16"/>
    </row>
    <row r="19" spans="1:8" ht="12.75">
      <c r="A19" s="352">
        <v>26</v>
      </c>
      <c r="B19" s="11" t="s">
        <v>498</v>
      </c>
      <c r="C19" s="11"/>
      <c r="D19" s="11"/>
      <c r="E19" s="11"/>
      <c r="F19" s="33"/>
      <c r="G19" s="16"/>
      <c r="H19" s="16"/>
    </row>
    <row r="20" spans="1:8" ht="12.75">
      <c r="A20" s="352">
        <v>32</v>
      </c>
      <c r="B20" s="11" t="s">
        <v>545</v>
      </c>
      <c r="C20" s="11"/>
      <c r="D20" s="11"/>
      <c r="E20" s="11"/>
      <c r="F20" s="33"/>
      <c r="G20" s="16"/>
      <c r="H20" s="16"/>
    </row>
    <row r="21" spans="1:8" ht="12.75">
      <c r="A21" s="352">
        <v>33</v>
      </c>
      <c r="B21" s="11" t="s">
        <v>451</v>
      </c>
      <c r="C21" s="11"/>
      <c r="D21" s="11"/>
      <c r="E21" s="11"/>
      <c r="F21" s="33"/>
      <c r="G21" s="16"/>
      <c r="H21" s="16"/>
    </row>
    <row r="22" spans="1:8" ht="12.75">
      <c r="A22" s="351">
        <v>34</v>
      </c>
      <c r="B22" s="23" t="s">
        <v>88</v>
      </c>
      <c r="C22" s="11"/>
      <c r="D22" s="11"/>
      <c r="E22" s="11"/>
      <c r="F22" s="33"/>
      <c r="G22" s="16"/>
      <c r="H22" s="16"/>
    </row>
    <row r="23" spans="1:10" ht="12.75">
      <c r="A23" s="351">
        <v>35</v>
      </c>
      <c r="B23" s="11" t="s">
        <v>77</v>
      </c>
      <c r="C23" s="11"/>
      <c r="D23" s="11"/>
      <c r="E23" s="11"/>
      <c r="F23" s="33"/>
      <c r="G23" s="16"/>
      <c r="H23" s="23"/>
      <c r="I23" s="11"/>
      <c r="J23" s="11"/>
    </row>
    <row r="24" spans="1:10" ht="12.75">
      <c r="A24" s="351">
        <v>37</v>
      </c>
      <c r="B24" s="11" t="s">
        <v>214</v>
      </c>
      <c r="C24" s="11"/>
      <c r="D24" s="11"/>
      <c r="E24" s="11"/>
      <c r="F24" s="33"/>
      <c r="G24" s="16"/>
      <c r="H24" s="11"/>
      <c r="I24" s="23"/>
      <c r="J24" s="23"/>
    </row>
    <row r="25" spans="1:11" ht="12.75">
      <c r="A25" s="351">
        <v>42</v>
      </c>
      <c r="B25" s="11" t="s">
        <v>93</v>
      </c>
      <c r="C25" s="11"/>
      <c r="D25" s="11"/>
      <c r="E25" s="11"/>
      <c r="F25" s="33"/>
      <c r="G25" s="16"/>
      <c r="H25" s="14"/>
      <c r="I25" s="16"/>
      <c r="J25" s="16"/>
      <c r="K25" s="16"/>
    </row>
    <row r="26" spans="1:11" ht="12.75">
      <c r="A26" s="351">
        <v>43</v>
      </c>
      <c r="B26" s="11" t="s">
        <v>159</v>
      </c>
      <c r="C26" s="11"/>
      <c r="D26" s="11"/>
      <c r="E26" s="11"/>
      <c r="F26" s="33"/>
      <c r="G26" s="16"/>
      <c r="H26" s="16"/>
      <c r="I26" s="16"/>
      <c r="J26" s="16"/>
      <c r="K26" s="16"/>
    </row>
    <row r="27" spans="1:11" ht="12.75">
      <c r="A27" s="351">
        <v>44</v>
      </c>
      <c r="B27" s="11" t="s">
        <v>139</v>
      </c>
      <c r="C27" s="11"/>
      <c r="D27" s="11"/>
      <c r="E27" s="11"/>
      <c r="F27" s="33"/>
      <c r="G27" s="16"/>
      <c r="H27" s="16"/>
      <c r="I27" s="16"/>
      <c r="J27" s="16"/>
      <c r="K27" s="16"/>
    </row>
    <row r="28" spans="1:11" ht="12.75">
      <c r="A28" s="351">
        <v>45</v>
      </c>
      <c r="B28" s="11" t="s">
        <v>78</v>
      </c>
      <c r="C28" s="11"/>
      <c r="D28" s="11"/>
      <c r="E28" s="11"/>
      <c r="F28" s="33"/>
      <c r="G28" s="16"/>
      <c r="H28" s="14"/>
      <c r="I28" s="16"/>
      <c r="J28" s="16"/>
      <c r="K28" s="16"/>
    </row>
    <row r="29" spans="1:11" ht="12.75">
      <c r="A29" s="351">
        <v>48</v>
      </c>
      <c r="B29" s="11" t="s">
        <v>331</v>
      </c>
      <c r="C29" s="11"/>
      <c r="D29" s="11"/>
      <c r="E29" s="11"/>
      <c r="F29" s="33"/>
      <c r="G29" s="16"/>
      <c r="H29" s="16"/>
      <c r="I29" s="16"/>
      <c r="J29" s="16"/>
      <c r="K29" s="16"/>
    </row>
    <row r="30" spans="1:11" ht="12.75">
      <c r="A30" s="351">
        <v>50</v>
      </c>
      <c r="B30" s="11" t="s">
        <v>79</v>
      </c>
      <c r="C30" s="11"/>
      <c r="D30" s="11"/>
      <c r="E30" s="11"/>
      <c r="F30" s="33"/>
      <c r="G30" s="23"/>
      <c r="H30" s="32"/>
      <c r="I30" s="34"/>
      <c r="J30" s="16"/>
      <c r="K30" s="16"/>
    </row>
    <row r="31" spans="1:11" ht="14.25">
      <c r="A31" s="351">
        <v>53</v>
      </c>
      <c r="B31" s="11" t="s">
        <v>454</v>
      </c>
      <c r="C31" s="11"/>
      <c r="D31" s="11"/>
      <c r="E31" s="11"/>
      <c r="F31" s="33"/>
      <c r="G31" s="23"/>
      <c r="H31" s="353"/>
      <c r="I31" s="34"/>
      <c r="J31" s="16"/>
      <c r="K31" s="16"/>
    </row>
    <row r="32" spans="1:7" ht="12.75">
      <c r="A32" s="351">
        <v>56</v>
      </c>
      <c r="B32" s="11" t="s">
        <v>80</v>
      </c>
      <c r="C32" s="11"/>
      <c r="D32" s="11"/>
      <c r="E32" s="11"/>
      <c r="F32" s="33"/>
      <c r="G32" s="16"/>
    </row>
    <row r="33" spans="1:7" ht="12.75">
      <c r="A33" s="351">
        <v>60</v>
      </c>
      <c r="B33" s="11" t="s">
        <v>82</v>
      </c>
      <c r="C33" s="11"/>
      <c r="D33" s="11"/>
      <c r="E33" s="11"/>
      <c r="F33" s="33"/>
      <c r="G33" s="16"/>
    </row>
    <row r="34" spans="1:9" ht="12.75" customHeight="1">
      <c r="A34" s="351">
        <v>62</v>
      </c>
      <c r="B34" s="11" t="s">
        <v>136</v>
      </c>
      <c r="C34" s="11"/>
      <c r="D34" s="11"/>
      <c r="E34" s="11"/>
      <c r="F34" s="33"/>
      <c r="G34" s="23"/>
      <c r="H34" s="52"/>
      <c r="I34" s="33"/>
    </row>
    <row r="35" spans="1:9" ht="12.75">
      <c r="A35" s="351">
        <v>63</v>
      </c>
      <c r="B35" s="11" t="s">
        <v>330</v>
      </c>
      <c r="C35" s="11"/>
      <c r="D35" s="11"/>
      <c r="E35" s="11"/>
      <c r="F35" s="33"/>
      <c r="G35" s="33"/>
      <c r="H35" s="33"/>
      <c r="I35" s="33"/>
    </row>
    <row r="36" spans="1:9" ht="12.75">
      <c r="A36" s="351">
        <v>64</v>
      </c>
      <c r="B36" s="11" t="s">
        <v>308</v>
      </c>
      <c r="C36" s="11"/>
      <c r="D36" s="11"/>
      <c r="E36" s="11"/>
      <c r="F36" s="33"/>
      <c r="G36" s="33"/>
      <c r="H36" s="33"/>
      <c r="I36" s="33"/>
    </row>
    <row r="37" spans="1:9" ht="12.75">
      <c r="A37" s="351">
        <v>65</v>
      </c>
      <c r="B37" s="11" t="s">
        <v>125</v>
      </c>
      <c r="C37" s="11"/>
      <c r="D37" s="11"/>
      <c r="E37" s="11"/>
      <c r="F37" s="33"/>
      <c r="G37" s="33"/>
      <c r="H37" s="33"/>
      <c r="I37" s="33"/>
    </row>
    <row r="38" spans="1:9" ht="12.75">
      <c r="A38" s="351">
        <v>66</v>
      </c>
      <c r="B38" s="11" t="s">
        <v>115</v>
      </c>
      <c r="C38" s="11"/>
      <c r="D38" s="11"/>
      <c r="E38" s="11"/>
      <c r="F38" s="33"/>
      <c r="G38" s="33"/>
      <c r="H38" s="33"/>
      <c r="I38" s="33"/>
    </row>
    <row r="39" spans="1:9" ht="12.75">
      <c r="A39" s="351">
        <v>67</v>
      </c>
      <c r="B39" s="11" t="s">
        <v>364</v>
      </c>
      <c r="C39" s="11"/>
      <c r="D39" s="11"/>
      <c r="E39" s="11"/>
      <c r="F39" s="33"/>
      <c r="G39" s="33"/>
      <c r="H39" s="33"/>
      <c r="I39" s="33"/>
    </row>
    <row r="40" spans="1:9" ht="12.75">
      <c r="A40" s="351">
        <v>68</v>
      </c>
      <c r="B40" s="11" t="s">
        <v>377</v>
      </c>
      <c r="C40" s="11"/>
      <c r="D40" s="11"/>
      <c r="E40" s="11"/>
      <c r="F40" s="33"/>
      <c r="G40" s="33"/>
      <c r="H40" s="33"/>
      <c r="I40" s="33"/>
    </row>
    <row r="41" spans="1:9" ht="12.75">
      <c r="A41" s="351">
        <v>69</v>
      </c>
      <c r="B41" s="11" t="s">
        <v>532</v>
      </c>
      <c r="C41" s="11"/>
      <c r="D41" s="11"/>
      <c r="E41" s="11"/>
      <c r="F41" s="33"/>
      <c r="G41" s="33"/>
      <c r="H41" s="33"/>
      <c r="I41" s="33"/>
    </row>
    <row r="42" spans="1:9" ht="14.25">
      <c r="A42" s="351">
        <v>70</v>
      </c>
      <c r="B42" s="11" t="s">
        <v>183</v>
      </c>
      <c r="C42" s="11"/>
      <c r="D42" s="11"/>
      <c r="E42" s="11"/>
      <c r="F42" s="33"/>
      <c r="G42" s="33"/>
      <c r="H42" s="353"/>
      <c r="I42" s="33"/>
    </row>
    <row r="43" spans="1:9" ht="12.75">
      <c r="A43" s="351">
        <v>71</v>
      </c>
      <c r="B43" s="11" t="s">
        <v>118</v>
      </c>
      <c r="C43" s="11"/>
      <c r="D43" s="11"/>
      <c r="E43" s="11"/>
      <c r="F43" s="33"/>
      <c r="G43" s="33"/>
      <c r="H43" s="33"/>
      <c r="I43" s="33"/>
    </row>
    <row r="44" spans="1:2" ht="12.75">
      <c r="A44" s="26">
        <v>72</v>
      </c>
      <c r="B44" s="53" t="s">
        <v>197</v>
      </c>
    </row>
    <row r="45" spans="1:2" ht="12.75">
      <c r="A45" s="26">
        <v>73</v>
      </c>
      <c r="B45" s="54" t="s">
        <v>669</v>
      </c>
    </row>
    <row r="46" spans="1:2" ht="12.75">
      <c r="A46" s="26">
        <v>74</v>
      </c>
      <c r="B46" s="54" t="s">
        <v>670</v>
      </c>
    </row>
    <row r="47" spans="1:2" ht="12.75">
      <c r="A47" s="26">
        <v>75</v>
      </c>
      <c r="B47" s="54" t="s">
        <v>671</v>
      </c>
    </row>
    <row r="48" spans="1:2" ht="12.75">
      <c r="A48" s="26">
        <v>78</v>
      </c>
      <c r="B48" s="54" t="s">
        <v>672</v>
      </c>
    </row>
    <row r="49" spans="1:2" ht="12.75">
      <c r="A49" s="26">
        <v>79</v>
      </c>
      <c r="B49" s="53" t="s">
        <v>29</v>
      </c>
    </row>
    <row r="50" spans="1:2" s="276" customFormat="1" ht="12.75">
      <c r="A50" s="516">
        <v>80</v>
      </c>
      <c r="B50" s="303" t="s">
        <v>673</v>
      </c>
    </row>
    <row r="51" spans="1:2" ht="12.75">
      <c r="A51" s="26">
        <v>81</v>
      </c>
      <c r="B51" s="54" t="s">
        <v>674</v>
      </c>
    </row>
    <row r="52" spans="1:2" ht="12.75">
      <c r="A52" s="26">
        <v>82</v>
      </c>
      <c r="B52" s="54" t="s">
        <v>30</v>
      </c>
    </row>
    <row r="53" spans="1:9" ht="12.75">
      <c r="A53" s="351">
        <v>87</v>
      </c>
      <c r="B53" s="1" t="s">
        <v>112</v>
      </c>
      <c r="C53" s="54"/>
      <c r="D53" s="11"/>
      <c r="E53" s="11"/>
      <c r="F53" s="33"/>
      <c r="G53" s="33"/>
      <c r="H53" s="33"/>
      <c r="I53" s="33"/>
    </row>
    <row r="54" spans="1:9" ht="12.75">
      <c r="A54" s="351">
        <v>88</v>
      </c>
      <c r="B54" s="11" t="s">
        <v>292</v>
      </c>
      <c r="C54" s="11"/>
      <c r="D54" s="11"/>
      <c r="E54" s="11"/>
      <c r="F54" s="33"/>
      <c r="G54" s="33"/>
      <c r="H54" s="33"/>
      <c r="I54" s="33"/>
    </row>
    <row r="55" spans="1:6" ht="12.75">
      <c r="A55" s="268">
        <v>99</v>
      </c>
      <c r="B55" s="11" t="s">
        <v>69</v>
      </c>
      <c r="C55" s="11"/>
      <c r="D55" s="11"/>
      <c r="E55" s="11"/>
      <c r="F55" s="33"/>
    </row>
    <row r="56" spans="1:6" ht="12.75">
      <c r="A56" s="268">
        <v>122</v>
      </c>
      <c r="B56" t="s">
        <v>14</v>
      </c>
      <c r="C56" s="11"/>
      <c r="D56" s="11"/>
      <c r="E56" s="11"/>
      <c r="F56" s="33"/>
    </row>
    <row r="57" spans="1:6" ht="12.75">
      <c r="A57" s="268">
        <v>123</v>
      </c>
      <c r="B57" t="s">
        <v>153</v>
      </c>
      <c r="C57" s="11"/>
      <c r="D57" s="11"/>
      <c r="E57" s="11"/>
      <c r="F57" s="33"/>
    </row>
    <row r="58" spans="1:2" ht="12.75">
      <c r="A58" s="26">
        <v>124</v>
      </c>
      <c r="B58" s="1" t="s">
        <v>198</v>
      </c>
    </row>
    <row r="59" spans="1:2" ht="12.75">
      <c r="A59" s="26">
        <v>125</v>
      </c>
      <c r="B59" t="s">
        <v>114</v>
      </c>
    </row>
    <row r="60" spans="1:7" ht="12.75">
      <c r="A60" s="26">
        <v>128</v>
      </c>
      <c r="B60" t="s">
        <v>126</v>
      </c>
      <c r="G60" t="s">
        <v>796</v>
      </c>
    </row>
    <row r="61" spans="1:8" ht="12.75">
      <c r="A61" s="26">
        <v>129</v>
      </c>
      <c r="B61" s="54" t="s">
        <v>290</v>
      </c>
      <c r="H61" s="22"/>
    </row>
    <row r="62" spans="8:10" ht="12.75">
      <c r="H62" s="22"/>
      <c r="I62" s="22"/>
      <c r="J62" s="22"/>
    </row>
    <row r="63" spans="4:11" ht="12.75">
      <c r="D63" s="22"/>
      <c r="H63" s="22"/>
      <c r="I63" s="22"/>
      <c r="J63" s="22"/>
      <c r="K63" s="22"/>
    </row>
    <row r="64" spans="4:11" ht="12.75">
      <c r="D64" s="22"/>
      <c r="H64" s="22"/>
      <c r="I64" s="22"/>
      <c r="J64" s="22"/>
      <c r="K64" s="22"/>
    </row>
  </sheetData>
  <sheetProtection/>
  <mergeCells count="2">
    <mergeCell ref="B6:E6"/>
    <mergeCell ref="B7:E7"/>
  </mergeCells>
  <printOptions/>
  <pageMargins left="0.7874015748031497" right="0.7874015748031497" top="0.5905511811023623" bottom="0.984251968503937" header="0.31496062992125984" footer="0.5118110236220472"/>
  <pageSetup fitToHeight="1" fitToWidth="1" horizontalDpi="600" verticalDpi="600" orientation="portrait" paperSize="9" scale="91" r:id="rId1"/>
  <headerFooter alignWithMargins="0">
    <oddFooter>&amp;L&amp;A&amp;R&amp;P</oddFooter>
  </headerFooter>
</worksheet>
</file>

<file path=xl/worksheets/sheet10.xml><?xml version="1.0" encoding="utf-8"?>
<worksheet xmlns="http://schemas.openxmlformats.org/spreadsheetml/2006/main" xmlns:r="http://schemas.openxmlformats.org/officeDocument/2006/relationships">
  <dimension ref="B1:J48"/>
  <sheetViews>
    <sheetView tabSelected="1" zoomScalePageLayoutView="0" workbookViewId="0" topLeftCell="A1">
      <selection activeCell="A8" sqref="A8"/>
    </sheetView>
  </sheetViews>
  <sheetFormatPr defaultColWidth="9.00390625" defaultRowHeight="12.75"/>
  <cols>
    <col min="2" max="2" width="3.75390625" style="0" customWidth="1"/>
    <col min="3" max="3" width="44.125" style="0" customWidth="1"/>
    <col min="4" max="4" width="17.875" style="0" customWidth="1"/>
    <col min="5" max="5" width="18.125" style="0" customWidth="1"/>
    <col min="6" max="6" width="10.125" style="0" bestFit="1" customWidth="1"/>
  </cols>
  <sheetData>
    <row r="1" spans="2:6" ht="12.75">
      <c r="B1" s="1" t="s">
        <v>682</v>
      </c>
      <c r="E1" s="1"/>
      <c r="F1" s="449"/>
    </row>
    <row r="2" spans="2:5" ht="12.75">
      <c r="B2" s="1"/>
      <c r="E2" s="22"/>
    </row>
    <row r="3" spans="2:5" ht="13.5" thickBot="1">
      <c r="B3" s="1"/>
      <c r="C3" s="557" t="s">
        <v>213</v>
      </c>
      <c r="D3" s="557"/>
      <c r="E3" s="557"/>
    </row>
    <row r="4" spans="2:6" ht="14.25" customHeight="1" thickBot="1">
      <c r="B4" s="5"/>
      <c r="C4" s="428" t="s">
        <v>57</v>
      </c>
      <c r="D4" s="256" t="s">
        <v>631</v>
      </c>
      <c r="E4" s="70" t="s">
        <v>689</v>
      </c>
      <c r="F4" s="22"/>
    </row>
    <row r="5" spans="2:5" ht="12.75">
      <c r="B5" s="435" t="s">
        <v>287</v>
      </c>
      <c r="C5" s="429" t="s">
        <v>191</v>
      </c>
      <c r="D5" s="273">
        <v>5300</v>
      </c>
      <c r="E5" s="442">
        <f>'Kancelář starosty'!G12</f>
        <v>5300</v>
      </c>
    </row>
    <row r="6" spans="2:5" ht="12.75">
      <c r="B6" s="435"/>
      <c r="C6" s="430" t="s">
        <v>168</v>
      </c>
      <c r="D6" s="74">
        <v>8565</v>
      </c>
      <c r="E6" s="439">
        <f>'Kancelář starosty'!G46</f>
        <v>9015</v>
      </c>
    </row>
    <row r="7" spans="2:7" ht="12.75">
      <c r="B7" s="435"/>
      <c r="C7" s="430" t="s">
        <v>169</v>
      </c>
      <c r="D7" s="74">
        <v>148</v>
      </c>
      <c r="E7" s="439">
        <f>'Kancelář starosty'!G62</f>
        <v>148</v>
      </c>
      <c r="G7" s="22"/>
    </row>
    <row r="8" spans="2:7" ht="12.75">
      <c r="B8" s="435" t="s">
        <v>288</v>
      </c>
      <c r="C8" s="430" t="s">
        <v>544</v>
      </c>
      <c r="D8" s="74">
        <v>2630</v>
      </c>
      <c r="E8" s="439">
        <f>'MS Zelený'!G8</f>
        <v>130</v>
      </c>
      <c r="G8" s="22"/>
    </row>
    <row r="9" spans="2:7" ht="13.5" customHeight="1">
      <c r="B9" s="435" t="s">
        <v>177</v>
      </c>
      <c r="C9" s="430" t="s">
        <v>533</v>
      </c>
      <c r="D9" s="74">
        <v>130</v>
      </c>
      <c r="E9" s="439">
        <f>'MS RNDr. Plesníková'!G7</f>
        <v>130</v>
      </c>
      <c r="G9" s="22"/>
    </row>
    <row r="10" spans="2:5" ht="13.5" customHeight="1">
      <c r="B10" s="435" t="s">
        <v>289</v>
      </c>
      <c r="C10" s="430" t="s">
        <v>531</v>
      </c>
      <c r="D10" s="74">
        <v>130</v>
      </c>
      <c r="E10" s="439">
        <f>'MS Zeman'!G9</f>
        <v>130</v>
      </c>
    </row>
    <row r="11" spans="2:5" ht="13.5" customHeight="1">
      <c r="B11" s="435" t="s">
        <v>90</v>
      </c>
      <c r="C11" s="430" t="s">
        <v>724</v>
      </c>
      <c r="D11" s="74">
        <v>0</v>
      </c>
      <c r="E11" s="439">
        <f>'MS Todlová'!G9</f>
        <v>3330</v>
      </c>
    </row>
    <row r="12" spans="2:6" ht="13.5" customHeight="1">
      <c r="B12" s="435" t="s">
        <v>91</v>
      </c>
      <c r="C12" s="430" t="s">
        <v>545</v>
      </c>
      <c r="D12" s="74">
        <v>628</v>
      </c>
      <c r="E12" s="439">
        <f>'Uvolněný radní, výbory a komise'!G8+'Uvolněný radní, výbory a komise'!G20</f>
        <v>2056</v>
      </c>
      <c r="F12" s="22"/>
    </row>
    <row r="13" spans="2:5" ht="13.5" customHeight="1">
      <c r="B13" s="435" t="s">
        <v>163</v>
      </c>
      <c r="C13" s="430" t="s">
        <v>451</v>
      </c>
      <c r="D13" s="74">
        <v>230</v>
      </c>
      <c r="E13" s="439">
        <f>'Agenda 21'!G7</f>
        <v>230</v>
      </c>
    </row>
    <row r="14" spans="2:5" ht="12.75">
      <c r="B14" s="435" t="s">
        <v>164</v>
      </c>
      <c r="C14" s="430" t="s">
        <v>497</v>
      </c>
      <c r="D14" s="74">
        <v>2256.5</v>
      </c>
      <c r="E14" s="439">
        <f>'Kancelář tajemníka úřadu'!G8</f>
        <v>2256.5</v>
      </c>
    </row>
    <row r="15" spans="2:5" ht="12.75">
      <c r="B15" s="435"/>
      <c r="C15" s="431" t="s">
        <v>475</v>
      </c>
      <c r="D15" s="74">
        <v>840</v>
      </c>
      <c r="E15" s="439">
        <f>'Kancelář tajemníka úřadu'!G33</f>
        <v>890</v>
      </c>
    </row>
    <row r="16" spans="2:5" ht="12.75">
      <c r="B16" s="435"/>
      <c r="C16" s="431" t="s">
        <v>476</v>
      </c>
      <c r="D16" s="74">
        <v>160</v>
      </c>
      <c r="E16" s="439">
        <f>'Kancelář tajemníka úřadu'!G23</f>
        <v>160</v>
      </c>
    </row>
    <row r="17" spans="2:5" ht="12.75">
      <c r="B17" s="435"/>
      <c r="C17" s="430" t="s">
        <v>357</v>
      </c>
      <c r="D17" s="74">
        <v>3786.8</v>
      </c>
      <c r="E17" s="439">
        <f>'Kancelář tajemníka úřadu'!G48</f>
        <v>4100</v>
      </c>
    </row>
    <row r="18" spans="2:5" ht="12.75">
      <c r="B18" s="435"/>
      <c r="C18" s="430" t="s">
        <v>10</v>
      </c>
      <c r="D18" s="74">
        <v>1770.2</v>
      </c>
      <c r="E18" s="439">
        <f>'Kancelář tajemníka úřadu'!G75</f>
        <v>1770.2</v>
      </c>
    </row>
    <row r="19" spans="2:8" ht="12.75">
      <c r="B19" s="435"/>
      <c r="C19" s="430" t="s">
        <v>11</v>
      </c>
      <c r="D19" s="74">
        <v>162882</v>
      </c>
      <c r="E19" s="439">
        <f>'Kancelář tajemníka úřadu'!G105</f>
        <v>170750</v>
      </c>
      <c r="F19" s="447"/>
      <c r="G19" s="447"/>
      <c r="H19" s="447"/>
    </row>
    <row r="20" spans="2:8" ht="12.75">
      <c r="B20" s="435"/>
      <c r="C20" s="431" t="s">
        <v>547</v>
      </c>
      <c r="D20" s="74">
        <v>695</v>
      </c>
      <c r="E20" s="439">
        <f>'Kancelář tajemníka úřadu'!G149</f>
        <v>1395</v>
      </c>
      <c r="F20" s="447"/>
      <c r="G20" s="448"/>
      <c r="H20" s="447"/>
    </row>
    <row r="21" spans="2:8" ht="12.75">
      <c r="B21" s="435" t="s">
        <v>165</v>
      </c>
      <c r="C21" s="430" t="s">
        <v>312</v>
      </c>
      <c r="D21" s="74">
        <v>1700</v>
      </c>
      <c r="E21" s="439">
        <f>'Oblast kult.,tělov. a sport.č.'!G9</f>
        <v>1700</v>
      </c>
      <c r="F21" s="447"/>
      <c r="G21" s="448"/>
      <c r="H21" s="447"/>
    </row>
    <row r="22" spans="2:8" ht="12.75">
      <c r="B22" s="435" t="s">
        <v>56</v>
      </c>
      <c r="C22" s="430" t="s">
        <v>77</v>
      </c>
      <c r="D22" s="74">
        <v>5100</v>
      </c>
      <c r="E22" s="439">
        <f>'Odbor ekonomický'!G13</f>
        <v>5500</v>
      </c>
      <c r="F22" s="447"/>
      <c r="G22" s="447"/>
      <c r="H22" s="447"/>
    </row>
    <row r="23" spans="2:8" ht="12.75">
      <c r="B23" s="435" t="s">
        <v>144</v>
      </c>
      <c r="C23" s="432" t="s">
        <v>214</v>
      </c>
      <c r="D23" s="74">
        <v>24730.4</v>
      </c>
      <c r="E23" s="439">
        <f>'Odbor maj., byt. a investiční'!G39</f>
        <v>25960</v>
      </c>
      <c r="F23" s="448"/>
      <c r="G23" s="447"/>
      <c r="H23" s="447"/>
    </row>
    <row r="24" spans="2:5" ht="12.75">
      <c r="B24" s="435" t="s">
        <v>60</v>
      </c>
      <c r="C24" s="430" t="s">
        <v>408</v>
      </c>
      <c r="D24" s="74">
        <v>1000</v>
      </c>
      <c r="E24" s="439">
        <f>'Odbor legislativně - právní'!G10</f>
        <v>1000</v>
      </c>
    </row>
    <row r="25" spans="2:5" ht="12.75">
      <c r="B25" s="435" t="s">
        <v>61</v>
      </c>
      <c r="C25" s="430" t="s">
        <v>159</v>
      </c>
      <c r="D25" s="74">
        <v>275.3</v>
      </c>
      <c r="E25" s="439">
        <f>'Odbor stavební'!G4</f>
        <v>275.3</v>
      </c>
    </row>
    <row r="26" spans="2:5" ht="12.75">
      <c r="B26" s="435" t="s">
        <v>62</v>
      </c>
      <c r="C26" s="430" t="s">
        <v>139</v>
      </c>
      <c r="D26" s="74">
        <v>600</v>
      </c>
      <c r="E26" s="439">
        <f>'Odbor dopravy'!G5</f>
        <v>600</v>
      </c>
    </row>
    <row r="27" spans="2:7" ht="12.75">
      <c r="B27" s="435" t="s">
        <v>63</v>
      </c>
      <c r="C27" s="430" t="s">
        <v>78</v>
      </c>
      <c r="D27" s="74">
        <v>19508</v>
      </c>
      <c r="E27" s="439">
        <f>'Odbor školství'!G21</f>
        <v>19508</v>
      </c>
      <c r="G27" s="22"/>
    </row>
    <row r="28" spans="2:5" ht="12.75">
      <c r="B28" s="435" t="s">
        <v>64</v>
      </c>
      <c r="C28" s="430" t="s">
        <v>175</v>
      </c>
      <c r="D28" s="74">
        <v>294.9</v>
      </c>
      <c r="E28" s="439">
        <f>'Odbor občansko -  správní'!G10</f>
        <v>294.9</v>
      </c>
    </row>
    <row r="29" spans="2:5" ht="12.75">
      <c r="B29" s="435"/>
      <c r="C29" s="430" t="s">
        <v>358</v>
      </c>
      <c r="D29" s="74">
        <v>60</v>
      </c>
      <c r="E29" s="439">
        <f>'Odbor občansko -  správní'!G39</f>
        <v>60</v>
      </c>
    </row>
    <row r="30" spans="2:8" ht="12.75">
      <c r="B30" s="435" t="s">
        <v>65</v>
      </c>
      <c r="C30" s="430" t="s">
        <v>79</v>
      </c>
      <c r="D30" s="74">
        <v>50000</v>
      </c>
      <c r="E30" s="439">
        <f>'Odbor životního prostředí'!G15</f>
        <v>52000</v>
      </c>
      <c r="H30" s="446"/>
    </row>
    <row r="31" spans="2:5" ht="12.75">
      <c r="B31" s="435" t="s">
        <v>66</v>
      </c>
      <c r="C31" s="430" t="s">
        <v>454</v>
      </c>
      <c r="D31" s="74">
        <v>13020</v>
      </c>
      <c r="E31" s="439">
        <f>'Odbor soc. péče '!G35</f>
        <v>14400</v>
      </c>
    </row>
    <row r="32" spans="2:5" ht="12.75">
      <c r="B32" s="435" t="s">
        <v>67</v>
      </c>
      <c r="C32" s="430" t="s">
        <v>80</v>
      </c>
      <c r="D32" s="74">
        <v>12230</v>
      </c>
      <c r="E32" s="439">
        <f>'Odbor hospodářské správy'!G19</f>
        <v>18000</v>
      </c>
    </row>
    <row r="33" spans="2:5" ht="12.75">
      <c r="B33" s="435"/>
      <c r="C33" s="430" t="s">
        <v>344</v>
      </c>
      <c r="D33" s="74">
        <v>164</v>
      </c>
      <c r="E33" s="439">
        <f>'Odbor hospodářské správy'!G74</f>
        <v>164</v>
      </c>
    </row>
    <row r="34" spans="2:5" ht="12.75">
      <c r="B34" s="435"/>
      <c r="C34" s="431" t="s">
        <v>474</v>
      </c>
      <c r="D34" s="74">
        <v>1610</v>
      </c>
      <c r="E34" s="439">
        <f>'Odbor hospodářské správy'!G94</f>
        <v>1960</v>
      </c>
    </row>
    <row r="35" spans="2:5" ht="12.75">
      <c r="B35" s="435" t="s">
        <v>68</v>
      </c>
      <c r="C35" s="430" t="s">
        <v>82</v>
      </c>
      <c r="D35" s="74">
        <v>6797</v>
      </c>
      <c r="E35" s="439">
        <f>'Odbor informatiky'!G13</f>
        <v>6797</v>
      </c>
    </row>
    <row r="36" spans="2:5" ht="12.75">
      <c r="B36" s="435" t="s">
        <v>75</v>
      </c>
      <c r="C36" s="430" t="s">
        <v>488</v>
      </c>
      <c r="D36" s="74">
        <v>3250</v>
      </c>
      <c r="E36" s="439">
        <f>'Příspěvky ostatních organizací'!G3</f>
        <v>3750</v>
      </c>
    </row>
    <row r="37" spans="2:5" ht="12.75">
      <c r="B37" s="435" t="s">
        <v>81</v>
      </c>
      <c r="C37" s="430" t="s">
        <v>141</v>
      </c>
      <c r="D37" s="74">
        <v>7930</v>
      </c>
      <c r="E37" s="439">
        <f>'Příspěvky ostatních organizací'!G4</f>
        <v>12220</v>
      </c>
    </row>
    <row r="38" spans="2:5" ht="12.75">
      <c r="B38" s="435" t="s">
        <v>174</v>
      </c>
      <c r="C38" s="430" t="s">
        <v>152</v>
      </c>
      <c r="D38" s="74">
        <v>250</v>
      </c>
      <c r="E38" s="439">
        <f>'Příspěvky ostatních organizací'!G5</f>
        <v>750</v>
      </c>
    </row>
    <row r="39" spans="2:5" ht="12.75">
      <c r="B39" s="435" t="s">
        <v>89</v>
      </c>
      <c r="C39" s="430" t="s">
        <v>153</v>
      </c>
      <c r="D39" s="74">
        <v>800</v>
      </c>
      <c r="E39" s="439">
        <f>'Příspěvky ostatních organizací'!G6</f>
        <v>1000</v>
      </c>
    </row>
    <row r="40" spans="2:8" ht="12.75">
      <c r="B40" s="435" t="s">
        <v>543</v>
      </c>
      <c r="C40" s="430" t="s">
        <v>530</v>
      </c>
      <c r="D40" s="74">
        <v>48280.9</v>
      </c>
      <c r="E40" s="439">
        <f>'Příspěvky PO - MŠ'!G25+'Příspěvky PO - ZŠ'!G13</f>
        <v>55604.1</v>
      </c>
      <c r="F40" s="22"/>
      <c r="G40" s="22"/>
      <c r="H40" s="22"/>
    </row>
    <row r="41" spans="2:10" ht="12.75">
      <c r="B41" s="435" t="s">
        <v>484</v>
      </c>
      <c r="C41" s="431" t="s">
        <v>215</v>
      </c>
      <c r="D41" s="74">
        <v>17078.4</v>
      </c>
      <c r="E41" s="439">
        <v>39152.8</v>
      </c>
      <c r="F41" s="447"/>
      <c r="G41" s="448"/>
      <c r="H41" s="447"/>
      <c r="I41" s="447"/>
      <c r="J41" s="447"/>
    </row>
    <row r="42" spans="2:5" ht="12.75" hidden="1">
      <c r="B42" s="360" t="s">
        <v>484</v>
      </c>
      <c r="C42" s="16" t="s">
        <v>485</v>
      </c>
      <c r="D42" s="310"/>
      <c r="E42" s="440">
        <v>0</v>
      </c>
    </row>
    <row r="43" spans="2:5" ht="13.5" thickBot="1">
      <c r="B43" s="360" t="s">
        <v>777</v>
      </c>
      <c r="C43" s="433" t="s">
        <v>552</v>
      </c>
      <c r="D43" s="310">
        <v>1000</v>
      </c>
      <c r="E43" s="441">
        <v>1000</v>
      </c>
    </row>
    <row r="44" spans="2:8" ht="14.25" customHeight="1" thickBot="1">
      <c r="B44" s="7"/>
      <c r="C44" s="434" t="s">
        <v>176</v>
      </c>
      <c r="D44" s="63">
        <f>SUM(D5:D43)</f>
        <v>405830.4</v>
      </c>
      <c r="E44" s="63">
        <f>SUM(E5:E43)</f>
        <v>463486.8</v>
      </c>
      <c r="F44" s="22"/>
      <c r="G44" s="22"/>
      <c r="H44" s="22"/>
    </row>
    <row r="46" spans="3:7" ht="12.75">
      <c r="C46" s="22"/>
      <c r="D46" s="22"/>
      <c r="E46" s="99"/>
      <c r="F46" s="22"/>
      <c r="G46" s="22"/>
    </row>
    <row r="48" spans="4:8" ht="12.75">
      <c r="D48" s="22"/>
      <c r="E48" s="22"/>
      <c r="F48" s="22"/>
      <c r="G48" s="22"/>
      <c r="H48" s="22"/>
    </row>
  </sheetData>
  <sheetProtection/>
  <mergeCells count="1">
    <mergeCell ref="C3:E3"/>
  </mergeCells>
  <printOptions/>
  <pageMargins left="0" right="0.3937007874015748" top="0.984251968503937" bottom="0.984251968503937" header="0.5118110236220472" footer="0.5118110236220472"/>
  <pageSetup horizontalDpi="600" verticalDpi="600" orientation="portrait" paperSize="9" scale="90" r:id="rId1"/>
  <headerFooter alignWithMargins="0">
    <oddFooter>&amp;L&amp;A&amp;R&amp;P</oddFooter>
  </headerFooter>
</worksheet>
</file>

<file path=xl/worksheets/sheet11.xml><?xml version="1.0" encoding="utf-8"?>
<worksheet xmlns="http://schemas.openxmlformats.org/spreadsheetml/2006/main" xmlns:r="http://schemas.openxmlformats.org/officeDocument/2006/relationships">
  <dimension ref="A1:J69"/>
  <sheetViews>
    <sheetView zoomScalePageLayoutView="0" workbookViewId="0" topLeftCell="A22">
      <selection activeCell="F11" sqref="F11"/>
    </sheetView>
  </sheetViews>
  <sheetFormatPr defaultColWidth="9.00390625" defaultRowHeight="12.75"/>
  <cols>
    <col min="1" max="1" width="5.25390625" style="0" customWidth="1"/>
    <col min="2" max="3" width="6.75390625" style="0" customWidth="1"/>
    <col min="4" max="4" width="5.375" style="0" customWidth="1"/>
    <col min="5" max="5" width="6.125" style="0" customWidth="1"/>
    <col min="6" max="6" width="62.25390625" style="0" customWidth="1"/>
    <col min="7" max="7" width="21.75390625" style="0" customWidth="1"/>
  </cols>
  <sheetData>
    <row r="1" ht="13.5" thickBot="1">
      <c r="A1" s="1" t="s">
        <v>191</v>
      </c>
    </row>
    <row r="2" spans="1:7" ht="14.25" customHeight="1" thickBot="1">
      <c r="A2" s="8" t="s">
        <v>178</v>
      </c>
      <c r="B2" s="4" t="s">
        <v>179</v>
      </c>
      <c r="C2" s="4" t="s">
        <v>28</v>
      </c>
      <c r="D2" s="4" t="s">
        <v>25</v>
      </c>
      <c r="E2" s="4" t="s">
        <v>26</v>
      </c>
      <c r="F2" s="27" t="s">
        <v>27</v>
      </c>
      <c r="G2" s="20" t="s">
        <v>689</v>
      </c>
    </row>
    <row r="3" spans="1:8" ht="12.75">
      <c r="A3" s="26">
        <v>933</v>
      </c>
      <c r="B3" s="26">
        <v>6171</v>
      </c>
      <c r="C3" s="26">
        <v>5137</v>
      </c>
      <c r="D3" s="26">
        <v>33</v>
      </c>
      <c r="E3" s="26">
        <v>0</v>
      </c>
      <c r="F3" s="93" t="s">
        <v>301</v>
      </c>
      <c r="G3" s="453">
        <v>10</v>
      </c>
      <c r="H3" s="24"/>
    </row>
    <row r="4" spans="1:8" ht="12.75">
      <c r="A4" s="26">
        <v>933</v>
      </c>
      <c r="B4" s="26">
        <v>6171</v>
      </c>
      <c r="C4" s="26">
        <v>5139</v>
      </c>
      <c r="D4" s="26">
        <v>33</v>
      </c>
      <c r="E4" s="26">
        <v>0</v>
      </c>
      <c r="F4" s="26" t="s">
        <v>188</v>
      </c>
      <c r="G4" s="74">
        <v>520</v>
      </c>
      <c r="H4" s="24"/>
    </row>
    <row r="5" spans="1:8" ht="12.75">
      <c r="A5" s="26">
        <v>933</v>
      </c>
      <c r="B5" s="26">
        <v>6171</v>
      </c>
      <c r="C5" s="26">
        <v>5164</v>
      </c>
      <c r="D5" s="26">
        <v>33</v>
      </c>
      <c r="E5" s="26">
        <v>0</v>
      </c>
      <c r="F5" s="26" t="s">
        <v>211</v>
      </c>
      <c r="G5" s="67">
        <v>10</v>
      </c>
      <c r="H5" s="24"/>
    </row>
    <row r="6" spans="1:8" ht="12.75">
      <c r="A6" s="26">
        <v>933</v>
      </c>
      <c r="B6" s="26">
        <v>6171</v>
      </c>
      <c r="C6" s="26">
        <v>5166</v>
      </c>
      <c r="D6" s="26">
        <v>33</v>
      </c>
      <c r="E6" s="26">
        <v>0</v>
      </c>
      <c r="F6" s="26" t="s">
        <v>189</v>
      </c>
      <c r="G6" s="74">
        <v>3000</v>
      </c>
      <c r="H6" s="24"/>
    </row>
    <row r="7" spans="1:8" ht="12.75">
      <c r="A7" s="26">
        <v>933</v>
      </c>
      <c r="B7" s="26">
        <v>6171</v>
      </c>
      <c r="C7" s="26">
        <v>5169</v>
      </c>
      <c r="D7" s="26">
        <v>33</v>
      </c>
      <c r="E7" s="26">
        <v>0</v>
      </c>
      <c r="F7" s="26" t="s">
        <v>190</v>
      </c>
      <c r="G7" s="74">
        <v>1400</v>
      </c>
      <c r="H7" s="24"/>
    </row>
    <row r="8" spans="1:8" ht="12.75">
      <c r="A8" s="26">
        <v>933</v>
      </c>
      <c r="B8" s="26">
        <v>6171</v>
      </c>
      <c r="C8" s="26">
        <v>5173</v>
      </c>
      <c r="D8" s="26">
        <v>33</v>
      </c>
      <c r="E8" s="26">
        <v>0</v>
      </c>
      <c r="F8" s="26" t="s">
        <v>32</v>
      </c>
      <c r="G8" s="74">
        <v>10</v>
      </c>
      <c r="H8" s="24"/>
    </row>
    <row r="9" spans="1:8" ht="12.75">
      <c r="A9" s="26">
        <v>933</v>
      </c>
      <c r="B9" s="26">
        <v>6171</v>
      </c>
      <c r="C9" s="26">
        <v>5175</v>
      </c>
      <c r="D9" s="26">
        <v>33</v>
      </c>
      <c r="E9" s="26">
        <v>0</v>
      </c>
      <c r="F9" s="26" t="s">
        <v>33</v>
      </c>
      <c r="G9" s="74">
        <v>200</v>
      </c>
      <c r="H9" s="24"/>
    </row>
    <row r="10" spans="1:8" ht="12.75">
      <c r="A10" s="26">
        <v>933</v>
      </c>
      <c r="B10" s="26">
        <v>6171</v>
      </c>
      <c r="C10" s="26">
        <v>5194</v>
      </c>
      <c r="D10" s="26">
        <v>33</v>
      </c>
      <c r="E10" s="26">
        <v>0</v>
      </c>
      <c r="F10" s="26" t="s">
        <v>819</v>
      </c>
      <c r="G10" s="74">
        <v>130</v>
      </c>
      <c r="H10" s="24"/>
    </row>
    <row r="11" spans="1:8" ht="13.5" thickBot="1">
      <c r="A11" s="35">
        <v>933</v>
      </c>
      <c r="B11" s="35">
        <v>6171</v>
      </c>
      <c r="C11" s="35">
        <v>5492</v>
      </c>
      <c r="D11" s="35">
        <v>33</v>
      </c>
      <c r="E11" s="35">
        <v>0</v>
      </c>
      <c r="F11" s="454" t="s">
        <v>823</v>
      </c>
      <c r="G11" s="310">
        <v>20</v>
      </c>
      <c r="H11" s="24"/>
    </row>
    <row r="12" spans="1:9" ht="15.75" customHeight="1" thickBot="1">
      <c r="A12" s="455" t="s">
        <v>176</v>
      </c>
      <c r="B12" s="456"/>
      <c r="C12" s="456"/>
      <c r="D12" s="456"/>
      <c r="E12" s="456"/>
      <c r="F12" s="456"/>
      <c r="G12" s="457">
        <f>SUM(G3:G11)</f>
        <v>5300</v>
      </c>
      <c r="I12" s="22"/>
    </row>
    <row r="13" spans="1:7" ht="13.5" customHeight="1">
      <c r="A13" s="22"/>
      <c r="B13" s="22"/>
      <c r="C13" s="22"/>
      <c r="D13" s="22"/>
      <c r="E13" s="22"/>
      <c r="F13" s="22"/>
      <c r="G13" s="22"/>
    </row>
    <row r="14" spans="1:7" ht="14.25" customHeight="1">
      <c r="A14" s="53" t="s">
        <v>161</v>
      </c>
      <c r="B14" s="22"/>
      <c r="C14" s="22"/>
      <c r="D14" s="22"/>
      <c r="E14" s="22"/>
      <c r="F14" s="22"/>
      <c r="G14" s="22"/>
    </row>
    <row r="15" spans="1:7" ht="27" customHeight="1">
      <c r="A15" s="555" t="s">
        <v>12</v>
      </c>
      <c r="B15" s="558"/>
      <c r="C15" s="558"/>
      <c r="D15" s="558"/>
      <c r="E15" s="558"/>
      <c r="F15" s="558"/>
      <c r="G15" s="558"/>
    </row>
    <row r="16" ht="14.25" customHeight="1">
      <c r="A16" s="28"/>
    </row>
    <row r="17" ht="14.25" customHeight="1">
      <c r="A17" s="1" t="s">
        <v>821</v>
      </c>
    </row>
    <row r="18" spans="1:7" ht="26.25" customHeight="1">
      <c r="A18" s="555" t="s">
        <v>703</v>
      </c>
      <c r="B18" s="560"/>
      <c r="C18" s="560"/>
      <c r="D18" s="560"/>
      <c r="E18" s="560"/>
      <c r="F18" s="560"/>
      <c r="G18" s="560"/>
    </row>
    <row r="19" spans="1:7" ht="12.75" customHeight="1">
      <c r="A19" s="65"/>
      <c r="B19" s="66"/>
      <c r="C19" s="66"/>
      <c r="D19" s="66"/>
      <c r="E19" s="66"/>
      <c r="F19" s="66"/>
      <c r="G19" s="66"/>
    </row>
    <row r="20" spans="1:7" ht="14.25" customHeight="1">
      <c r="A20" s="1" t="s">
        <v>71</v>
      </c>
      <c r="B20" s="66"/>
      <c r="C20" s="66"/>
      <c r="D20" s="66"/>
      <c r="E20" s="66"/>
      <c r="F20" s="66"/>
      <c r="G20" s="66"/>
    </row>
    <row r="21" spans="1:7" ht="14.25" customHeight="1">
      <c r="A21" s="555" t="s">
        <v>560</v>
      </c>
      <c r="B21" s="560"/>
      <c r="C21" s="560"/>
      <c r="D21" s="560"/>
      <c r="E21" s="560"/>
      <c r="F21" s="560"/>
      <c r="G21" s="560"/>
    </row>
    <row r="22" ht="11.25" customHeight="1">
      <c r="A22" s="1"/>
    </row>
    <row r="23" spans="1:6" ht="14.25" customHeight="1">
      <c r="A23" s="1" t="s">
        <v>212</v>
      </c>
      <c r="B23" s="1"/>
      <c r="C23" s="1"/>
      <c r="D23" s="1"/>
      <c r="E23" s="1"/>
      <c r="F23" s="1"/>
    </row>
    <row r="24" spans="1:7" ht="27.75" customHeight="1">
      <c r="A24" s="555" t="s">
        <v>798</v>
      </c>
      <c r="B24" s="560"/>
      <c r="C24" s="560"/>
      <c r="D24" s="560"/>
      <c r="E24" s="560"/>
      <c r="F24" s="560"/>
      <c r="G24" s="560"/>
    </row>
    <row r="25" spans="1:7" ht="16.5" customHeight="1">
      <c r="A25" s="47"/>
      <c r="B25" s="48"/>
      <c r="C25" s="48"/>
      <c r="D25" s="48"/>
      <c r="E25" s="48"/>
      <c r="F25" s="48"/>
      <c r="G25" s="48"/>
    </row>
    <row r="26" ht="13.5" customHeight="1">
      <c r="A26" s="1" t="s">
        <v>382</v>
      </c>
    </row>
    <row r="27" spans="1:7" ht="21" customHeight="1">
      <c r="A27" s="561" t="s">
        <v>704</v>
      </c>
      <c r="B27" s="560"/>
      <c r="C27" s="560"/>
      <c r="D27" s="560"/>
      <c r="E27" s="560"/>
      <c r="F27" s="560"/>
      <c r="G27" s="560"/>
    </row>
    <row r="28" spans="1:7" ht="12.75" customHeight="1">
      <c r="A28" s="50"/>
      <c r="B28" s="48"/>
      <c r="C28" s="48"/>
      <c r="D28" s="48"/>
      <c r="E28" s="48"/>
      <c r="F28" s="48"/>
      <c r="G28" s="48"/>
    </row>
    <row r="29" ht="13.5" customHeight="1">
      <c r="A29" s="1" t="s">
        <v>295</v>
      </c>
    </row>
    <row r="30" spans="1:7" ht="27" customHeight="1">
      <c r="A30" s="561" t="s">
        <v>561</v>
      </c>
      <c r="B30" s="560"/>
      <c r="C30" s="560"/>
      <c r="D30" s="560"/>
      <c r="E30" s="560"/>
      <c r="F30" s="560"/>
      <c r="G30" s="560"/>
    </row>
    <row r="31" ht="12.75">
      <c r="A31" s="1"/>
    </row>
    <row r="32" ht="12.75">
      <c r="A32" s="1" t="s">
        <v>296</v>
      </c>
    </row>
    <row r="33" spans="1:7" ht="27" customHeight="1">
      <c r="A33" s="561" t="s">
        <v>443</v>
      </c>
      <c r="B33" s="560"/>
      <c r="C33" s="560"/>
      <c r="D33" s="560"/>
      <c r="E33" s="560"/>
      <c r="F33" s="560"/>
      <c r="G33" s="560"/>
    </row>
    <row r="34" ht="12.75">
      <c r="A34" s="11"/>
    </row>
    <row r="35" ht="12.75">
      <c r="A35" s="1" t="s">
        <v>820</v>
      </c>
    </row>
    <row r="36" spans="1:7" ht="33" customHeight="1">
      <c r="A36" s="561" t="s">
        <v>705</v>
      </c>
      <c r="B36" s="560"/>
      <c r="C36" s="560"/>
      <c r="D36" s="560"/>
      <c r="E36" s="560"/>
      <c r="F36" s="560"/>
      <c r="G36" s="560"/>
    </row>
    <row r="37" spans="1:8" ht="9.75" customHeight="1">
      <c r="A37" s="47"/>
      <c r="B37" s="48"/>
      <c r="C37" s="48"/>
      <c r="D37" s="48"/>
      <c r="E37" s="48"/>
      <c r="F37" s="48"/>
      <c r="G37" s="57"/>
      <c r="H37" s="22"/>
    </row>
    <row r="38" ht="15" customHeight="1">
      <c r="A38" s="1" t="s">
        <v>822</v>
      </c>
    </row>
    <row r="39" spans="1:7" ht="15" customHeight="1">
      <c r="A39" s="562" t="s">
        <v>662</v>
      </c>
      <c r="B39" s="563"/>
      <c r="C39" s="563"/>
      <c r="D39" s="563"/>
      <c r="E39" s="563"/>
      <c r="F39" s="563"/>
      <c r="G39" s="563"/>
    </row>
    <row r="40" spans="1:7" ht="15" customHeight="1">
      <c r="A40" s="65"/>
      <c r="B40" s="347"/>
      <c r="C40" s="347"/>
      <c r="D40" s="347"/>
      <c r="E40" s="347"/>
      <c r="F40" s="347"/>
      <c r="G40" s="347"/>
    </row>
    <row r="41" spans="1:7" ht="13.5" thickBot="1">
      <c r="A41" s="53" t="s">
        <v>359</v>
      </c>
      <c r="B41" s="22"/>
      <c r="C41" s="22"/>
      <c r="D41" s="22"/>
      <c r="E41" s="22"/>
      <c r="F41" s="22"/>
      <c r="G41" s="22"/>
    </row>
    <row r="42" spans="1:7" ht="14.25" customHeight="1" thickBot="1">
      <c r="A42" s="305" t="s">
        <v>178</v>
      </c>
      <c r="B42" s="306" t="s">
        <v>179</v>
      </c>
      <c r="C42" s="306" t="s">
        <v>28</v>
      </c>
      <c r="D42" s="306" t="s">
        <v>25</v>
      </c>
      <c r="E42" s="306" t="s">
        <v>26</v>
      </c>
      <c r="F42" s="309" t="s">
        <v>27</v>
      </c>
      <c r="G42" s="20" t="s">
        <v>689</v>
      </c>
    </row>
    <row r="43" spans="1:8" ht="12.75">
      <c r="A43" s="93">
        <v>634</v>
      </c>
      <c r="B43" s="93">
        <v>3341</v>
      </c>
      <c r="C43" s="93">
        <v>5168</v>
      </c>
      <c r="D43" s="93">
        <v>34</v>
      </c>
      <c r="E43" s="93">
        <v>0</v>
      </c>
      <c r="F43" s="26" t="s">
        <v>414</v>
      </c>
      <c r="G43" s="273">
        <v>460</v>
      </c>
      <c r="H43" s="24"/>
    </row>
    <row r="44" spans="1:8" ht="12.75">
      <c r="A44" s="26">
        <v>634</v>
      </c>
      <c r="B44" s="26">
        <v>3341</v>
      </c>
      <c r="C44" s="26">
        <v>5169</v>
      </c>
      <c r="D44" s="26">
        <v>34</v>
      </c>
      <c r="E44" s="26">
        <v>0</v>
      </c>
      <c r="F44" s="35" t="s">
        <v>132</v>
      </c>
      <c r="G44" s="74">
        <v>6160</v>
      </c>
      <c r="H44" s="24"/>
    </row>
    <row r="45" spans="1:9" ht="13.5" thickBot="1">
      <c r="A45" s="35">
        <v>634</v>
      </c>
      <c r="B45" s="35">
        <v>3349</v>
      </c>
      <c r="C45" s="35">
        <v>5169</v>
      </c>
      <c r="D45" s="35">
        <v>34</v>
      </c>
      <c r="E45" s="35">
        <v>0</v>
      </c>
      <c r="F45" s="35" t="s">
        <v>134</v>
      </c>
      <c r="G45" s="310">
        <v>2395</v>
      </c>
      <c r="H45" s="51"/>
      <c r="I45" s="24"/>
    </row>
    <row r="46" spans="1:9" ht="15" customHeight="1" thickBot="1">
      <c r="A46" s="307" t="s">
        <v>176</v>
      </c>
      <c r="B46" s="308"/>
      <c r="C46" s="308"/>
      <c r="D46" s="308"/>
      <c r="E46" s="308"/>
      <c r="F46" s="308"/>
      <c r="G46" s="63">
        <f>SUM(G43:G45)</f>
        <v>9015</v>
      </c>
      <c r="I46" s="22"/>
    </row>
    <row r="47" spans="1:9" ht="15" customHeight="1">
      <c r="A47" s="41"/>
      <c r="B47" s="24"/>
      <c r="C47" s="24"/>
      <c r="D47" s="24"/>
      <c r="E47" s="24"/>
      <c r="F47" s="24"/>
      <c r="G47" s="64"/>
      <c r="I47" s="22"/>
    </row>
    <row r="48" spans="1:9" ht="14.25" customHeight="1">
      <c r="A48" s="53" t="s">
        <v>520</v>
      </c>
      <c r="B48" s="22"/>
      <c r="C48" s="22"/>
      <c r="D48" s="22"/>
      <c r="E48" s="22"/>
      <c r="F48" s="22"/>
      <c r="G48" s="22"/>
      <c r="I48" s="22"/>
    </row>
    <row r="49" spans="1:9" ht="18" customHeight="1">
      <c r="A49" s="559" t="s">
        <v>521</v>
      </c>
      <c r="B49" s="558"/>
      <c r="C49" s="558"/>
      <c r="D49" s="558"/>
      <c r="E49" s="558"/>
      <c r="F49" s="558"/>
      <c r="G49" s="558"/>
      <c r="I49" s="22"/>
    </row>
    <row r="50" spans="1:9" ht="15" customHeight="1">
      <c r="A50" s="58"/>
      <c r="B50" s="57"/>
      <c r="C50" s="57"/>
      <c r="D50" s="57"/>
      <c r="E50" s="57"/>
      <c r="F50" s="57"/>
      <c r="G50" s="57"/>
      <c r="I50" s="22"/>
    </row>
    <row r="51" spans="1:9" ht="15" customHeight="1">
      <c r="A51" s="53" t="s">
        <v>72</v>
      </c>
      <c r="B51" s="22"/>
      <c r="C51" s="22"/>
      <c r="D51" s="22"/>
      <c r="E51" s="22"/>
      <c r="F51" s="22"/>
      <c r="G51" s="22"/>
      <c r="I51" s="22"/>
    </row>
    <row r="52" spans="1:9" ht="12.75" customHeight="1">
      <c r="A52" s="559" t="s">
        <v>522</v>
      </c>
      <c r="B52" s="558"/>
      <c r="C52" s="558"/>
      <c r="D52" s="558"/>
      <c r="E52" s="558"/>
      <c r="F52" s="558"/>
      <c r="G52" s="558"/>
      <c r="I52" s="22"/>
    </row>
    <row r="53" spans="1:9" ht="13.5" customHeight="1">
      <c r="A53" s="58"/>
      <c r="B53" s="57"/>
      <c r="C53" s="57"/>
      <c r="D53" s="57"/>
      <c r="E53" s="57"/>
      <c r="F53" s="57"/>
      <c r="G53" s="57"/>
      <c r="I53" s="22"/>
    </row>
    <row r="54" spans="1:9" ht="12.75">
      <c r="A54" s="53" t="s">
        <v>73</v>
      </c>
      <c r="B54" s="22"/>
      <c r="C54" s="22"/>
      <c r="D54" s="22"/>
      <c r="E54" s="22"/>
      <c r="F54" s="22"/>
      <c r="G54" s="22"/>
      <c r="I54" s="22"/>
    </row>
    <row r="55" spans="1:9" ht="30.75" customHeight="1">
      <c r="A55" s="559" t="s">
        <v>562</v>
      </c>
      <c r="B55" s="558"/>
      <c r="C55" s="558"/>
      <c r="D55" s="558"/>
      <c r="E55" s="558"/>
      <c r="F55" s="558"/>
      <c r="G55" s="558"/>
      <c r="I55" s="22"/>
    </row>
    <row r="56" spans="1:9" ht="30.75" customHeight="1">
      <c r="A56" s="58"/>
      <c r="B56" s="57"/>
      <c r="C56" s="57"/>
      <c r="D56" s="57"/>
      <c r="E56" s="57"/>
      <c r="F56" s="57"/>
      <c r="G56" s="57"/>
      <c r="I56" s="22"/>
    </row>
    <row r="57" spans="1:9" ht="30.75" customHeight="1">
      <c r="A57" s="58"/>
      <c r="B57" s="57"/>
      <c r="C57" s="57"/>
      <c r="D57" s="57"/>
      <c r="E57" s="57"/>
      <c r="F57" s="57"/>
      <c r="G57" s="57"/>
      <c r="I57" s="22"/>
    </row>
    <row r="58" spans="1:9" ht="13.5" customHeight="1">
      <c r="A58" s="58"/>
      <c r="B58" s="57"/>
      <c r="C58" s="57"/>
      <c r="D58" s="57"/>
      <c r="E58" s="57"/>
      <c r="F58" s="57"/>
      <c r="G58" s="57"/>
      <c r="I58" s="22"/>
    </row>
    <row r="59" spans="1:9" ht="13.5" thickBot="1">
      <c r="A59" s="53" t="s">
        <v>4</v>
      </c>
      <c r="B59" s="22"/>
      <c r="C59" s="22"/>
      <c r="D59" s="22"/>
      <c r="E59" s="22"/>
      <c r="F59" s="22"/>
      <c r="G59" s="22"/>
      <c r="I59" s="22"/>
    </row>
    <row r="60" spans="1:9" ht="14.25" customHeight="1" thickBot="1">
      <c r="A60" s="305" t="s">
        <v>178</v>
      </c>
      <c r="B60" s="306" t="s">
        <v>179</v>
      </c>
      <c r="C60" s="306" t="s">
        <v>28</v>
      </c>
      <c r="D60" s="306" t="s">
        <v>25</v>
      </c>
      <c r="E60" s="306" t="s">
        <v>26</v>
      </c>
      <c r="F60" s="309" t="s">
        <v>27</v>
      </c>
      <c r="G60" s="272" t="s">
        <v>689</v>
      </c>
      <c r="I60" s="22"/>
    </row>
    <row r="61" spans="1:10" ht="13.5" thickBot="1">
      <c r="A61" s="35">
        <v>932</v>
      </c>
      <c r="B61" s="35">
        <v>6171</v>
      </c>
      <c r="C61" s="35">
        <v>5175</v>
      </c>
      <c r="D61" s="35">
        <v>32</v>
      </c>
      <c r="E61" s="35">
        <v>0</v>
      </c>
      <c r="F61" s="35" t="s">
        <v>33</v>
      </c>
      <c r="G61" s="310">
        <v>148</v>
      </c>
      <c r="H61" s="24"/>
      <c r="I61" s="24"/>
      <c r="J61" s="24"/>
    </row>
    <row r="62" spans="1:9" ht="15" customHeight="1" thickBot="1">
      <c r="A62" s="307" t="s">
        <v>176</v>
      </c>
      <c r="B62" s="308"/>
      <c r="C62" s="308"/>
      <c r="D62" s="308"/>
      <c r="E62" s="308"/>
      <c r="F62" s="308"/>
      <c r="G62" s="63">
        <f>SUM(G61:G61)</f>
        <v>148</v>
      </c>
      <c r="I62" s="22"/>
    </row>
    <row r="63" spans="1:9" ht="15" customHeight="1">
      <c r="A63" s="41"/>
      <c r="B63" s="24"/>
      <c r="C63" s="24"/>
      <c r="D63" s="24"/>
      <c r="E63" s="24"/>
      <c r="F63" s="24"/>
      <c r="G63" s="64"/>
      <c r="I63" s="22"/>
    </row>
    <row r="64" spans="1:9" ht="12.75">
      <c r="A64" s="53" t="s">
        <v>296</v>
      </c>
      <c r="B64" s="22"/>
      <c r="C64" s="22"/>
      <c r="D64" s="22"/>
      <c r="E64" s="22"/>
      <c r="F64" s="22"/>
      <c r="G64" s="22"/>
      <c r="I64" s="22"/>
    </row>
    <row r="65" spans="1:7" ht="27" customHeight="1">
      <c r="A65" s="559" t="s">
        <v>695</v>
      </c>
      <c r="B65" s="559"/>
      <c r="C65" s="559"/>
      <c r="D65" s="559"/>
      <c r="E65" s="559"/>
      <c r="F65" s="559"/>
      <c r="G65" s="559"/>
    </row>
    <row r="66" spans="1:7" ht="12.75">
      <c r="A66" s="22"/>
      <c r="B66" s="22"/>
      <c r="C66" s="22"/>
      <c r="D66" s="22"/>
      <c r="E66" s="22"/>
      <c r="F66" s="22"/>
      <c r="G66" s="22"/>
    </row>
    <row r="67" spans="1:7" ht="12.75">
      <c r="A67" s="22"/>
      <c r="B67" s="22"/>
      <c r="C67" s="22"/>
      <c r="D67" s="22"/>
      <c r="E67" s="22"/>
      <c r="F67" s="22"/>
      <c r="G67" s="22"/>
    </row>
    <row r="68" spans="1:7" ht="12.75">
      <c r="A68" s="22"/>
      <c r="B68" s="22"/>
      <c r="C68" s="22"/>
      <c r="D68" s="22"/>
      <c r="E68" s="22"/>
      <c r="F68" s="22"/>
      <c r="G68" s="22"/>
    </row>
    <row r="69" spans="1:7" ht="12.75">
      <c r="A69" s="22"/>
      <c r="B69" s="22"/>
      <c r="C69" s="22"/>
      <c r="D69" s="22"/>
      <c r="E69" s="22"/>
      <c r="F69" s="22"/>
      <c r="G69" s="22"/>
    </row>
  </sheetData>
  <sheetProtection/>
  <mergeCells count="13">
    <mergeCell ref="A36:G36"/>
    <mergeCell ref="A52:G52"/>
    <mergeCell ref="A24:G24"/>
    <mergeCell ref="A15:G15"/>
    <mergeCell ref="A49:G49"/>
    <mergeCell ref="A65:G65"/>
    <mergeCell ref="A55:G55"/>
    <mergeCell ref="A18:G18"/>
    <mergeCell ref="A27:G27"/>
    <mergeCell ref="A30:G30"/>
    <mergeCell ref="A21:G21"/>
    <mergeCell ref="A39:G39"/>
    <mergeCell ref="A33:G3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2.xml><?xml version="1.0" encoding="utf-8"?>
<worksheet xmlns="http://schemas.openxmlformats.org/spreadsheetml/2006/main" xmlns:r="http://schemas.openxmlformats.org/officeDocument/2006/relationships">
  <dimension ref="A1:K45"/>
  <sheetViews>
    <sheetView zoomScalePageLayoutView="0" workbookViewId="0" topLeftCell="A1">
      <selection activeCell="A11" sqref="A11:G11"/>
    </sheetView>
  </sheetViews>
  <sheetFormatPr defaultColWidth="9.00390625" defaultRowHeight="12.75"/>
  <cols>
    <col min="1" max="1" width="5.25390625" style="0" customWidth="1"/>
    <col min="2" max="2" width="6.625" style="0" customWidth="1"/>
    <col min="3" max="3" width="6.125" style="0" customWidth="1"/>
    <col min="4" max="4" width="5.375" style="0" customWidth="1"/>
    <col min="5" max="5" width="5.75390625" style="0" customWidth="1"/>
    <col min="6" max="6" width="60.375" style="0" customWidth="1"/>
    <col min="7" max="7" width="24.00390625" style="0" customWidth="1"/>
  </cols>
  <sheetData>
    <row r="1" ht="13.5" thickBot="1">
      <c r="A1" s="1" t="s">
        <v>544</v>
      </c>
    </row>
    <row r="2" spans="1:9" ht="14.25" customHeight="1" thickBot="1">
      <c r="A2" s="8" t="s">
        <v>178</v>
      </c>
      <c r="B2" s="4" t="s">
        <v>179</v>
      </c>
      <c r="C2" s="4" t="s">
        <v>28</v>
      </c>
      <c r="D2" s="4" t="s">
        <v>25</v>
      </c>
      <c r="E2" s="4" t="s">
        <v>26</v>
      </c>
      <c r="F2" s="27" t="s">
        <v>27</v>
      </c>
      <c r="G2" s="20" t="s">
        <v>689</v>
      </c>
      <c r="I2" s="32"/>
    </row>
    <row r="3" spans="1:9" ht="12.75">
      <c r="A3" s="93">
        <v>935</v>
      </c>
      <c r="B3" s="93">
        <v>6171</v>
      </c>
      <c r="C3" s="93">
        <v>5139</v>
      </c>
      <c r="D3" s="93">
        <v>35</v>
      </c>
      <c r="E3" s="93">
        <v>0</v>
      </c>
      <c r="F3" s="93" t="s">
        <v>188</v>
      </c>
      <c r="G3" s="67">
        <v>30</v>
      </c>
      <c r="H3" s="51"/>
      <c r="I3" s="16"/>
    </row>
    <row r="4" spans="1:9" ht="12.75">
      <c r="A4" s="93">
        <v>935</v>
      </c>
      <c r="B4" s="93">
        <v>6171</v>
      </c>
      <c r="C4" s="93">
        <v>5166</v>
      </c>
      <c r="D4" s="93">
        <v>35</v>
      </c>
      <c r="E4" s="93">
        <v>0</v>
      </c>
      <c r="F4" s="93" t="s">
        <v>189</v>
      </c>
      <c r="G4" s="74">
        <v>10</v>
      </c>
      <c r="H4" s="51"/>
      <c r="I4" s="16"/>
    </row>
    <row r="5" spans="1:9" ht="12.75">
      <c r="A5" s="93">
        <v>935</v>
      </c>
      <c r="B5" s="26">
        <v>6171</v>
      </c>
      <c r="C5" s="26">
        <v>5169</v>
      </c>
      <c r="D5" s="26">
        <v>35</v>
      </c>
      <c r="E5" s="26">
        <v>0</v>
      </c>
      <c r="F5" s="26" t="s">
        <v>190</v>
      </c>
      <c r="G5" s="74">
        <v>10</v>
      </c>
      <c r="H5" s="51"/>
      <c r="I5" s="16"/>
    </row>
    <row r="6" spans="1:9" ht="12.75">
      <c r="A6" s="35">
        <v>935</v>
      </c>
      <c r="B6" s="35">
        <v>6171</v>
      </c>
      <c r="C6" s="35">
        <v>5175</v>
      </c>
      <c r="D6" s="35">
        <v>35</v>
      </c>
      <c r="E6" s="35">
        <v>0</v>
      </c>
      <c r="F6" s="35" t="s">
        <v>33</v>
      </c>
      <c r="G6" s="74">
        <v>50</v>
      </c>
      <c r="H6" s="51"/>
      <c r="I6" s="16"/>
    </row>
    <row r="7" spans="1:7" ht="13.5" thickBot="1">
      <c r="A7" s="36">
        <v>935</v>
      </c>
      <c r="B7" s="36">
        <v>6171</v>
      </c>
      <c r="C7" s="36">
        <v>5194</v>
      </c>
      <c r="D7" s="36">
        <v>35</v>
      </c>
      <c r="E7" s="36">
        <v>0</v>
      </c>
      <c r="F7" s="36" t="s">
        <v>819</v>
      </c>
      <c r="G7" s="458">
        <v>30</v>
      </c>
    </row>
    <row r="8" spans="1:9" ht="15.75" customHeight="1" thickBot="1">
      <c r="A8" s="459" t="s">
        <v>176</v>
      </c>
      <c r="B8" s="460"/>
      <c r="C8" s="460"/>
      <c r="D8" s="460"/>
      <c r="E8" s="460"/>
      <c r="F8" s="460"/>
      <c r="G8" s="461">
        <f>SUM(G3:G7)</f>
        <v>130</v>
      </c>
      <c r="I8" s="22"/>
    </row>
    <row r="9" spans="1:9" ht="12.75">
      <c r="A9" s="22"/>
      <c r="B9" s="22"/>
      <c r="C9" s="22"/>
      <c r="D9" s="22"/>
      <c r="E9" s="22"/>
      <c r="F9" s="22"/>
      <c r="G9" s="22"/>
      <c r="I9" s="22"/>
    </row>
    <row r="10" spans="1:9" ht="12.75">
      <c r="A10" s="53" t="s">
        <v>821</v>
      </c>
      <c r="B10" s="22"/>
      <c r="C10" s="22"/>
      <c r="D10" s="22"/>
      <c r="E10" s="22"/>
      <c r="F10" s="22"/>
      <c r="G10" s="22"/>
      <c r="I10" s="22"/>
    </row>
    <row r="11" spans="1:7" s="22" customFormat="1" ht="14.25" customHeight="1">
      <c r="A11" s="558" t="s">
        <v>559</v>
      </c>
      <c r="B11" s="558"/>
      <c r="C11" s="558"/>
      <c r="D11" s="558"/>
      <c r="E11" s="558"/>
      <c r="F11" s="558"/>
      <c r="G11" s="558"/>
    </row>
    <row r="12" spans="1:7" s="22" customFormat="1" ht="13.5" customHeight="1">
      <c r="A12" s="57"/>
      <c r="B12" s="57"/>
      <c r="C12" s="57"/>
      <c r="D12" s="57"/>
      <c r="E12" s="57"/>
      <c r="F12" s="57"/>
      <c r="G12" s="57"/>
    </row>
    <row r="13" spans="1:7" s="22" customFormat="1" ht="14.25" customHeight="1">
      <c r="A13" s="53" t="s">
        <v>212</v>
      </c>
      <c r="B13" s="57"/>
      <c r="C13" s="57"/>
      <c r="D13" s="57"/>
      <c r="E13" s="57"/>
      <c r="F13" s="57"/>
      <c r="G13" s="57"/>
    </row>
    <row r="14" spans="1:7" s="22" customFormat="1" ht="12.75" customHeight="1">
      <c r="A14" s="562" t="s">
        <v>604</v>
      </c>
      <c r="B14" s="565"/>
      <c r="C14" s="565"/>
      <c r="D14" s="565"/>
      <c r="E14" s="565"/>
      <c r="F14" s="565"/>
      <c r="G14" s="565"/>
    </row>
    <row r="15" spans="1:9" ht="12.75">
      <c r="A15" s="22"/>
      <c r="B15" s="22"/>
      <c r="C15" s="22"/>
      <c r="D15" s="22"/>
      <c r="E15" s="22"/>
      <c r="F15" s="22"/>
      <c r="G15" s="22"/>
      <c r="I15" s="22"/>
    </row>
    <row r="16" spans="1:9" ht="12.75">
      <c r="A16" s="53" t="s">
        <v>382</v>
      </c>
      <c r="B16" s="53"/>
      <c r="C16" s="53"/>
      <c r="D16" s="53"/>
      <c r="E16" s="53"/>
      <c r="F16" s="53"/>
      <c r="G16" s="22"/>
      <c r="I16" s="22"/>
    </row>
    <row r="17" spans="1:9" ht="17.25" customHeight="1">
      <c r="A17" s="558" t="s">
        <v>603</v>
      </c>
      <c r="B17" s="558"/>
      <c r="C17" s="558"/>
      <c r="D17" s="558"/>
      <c r="E17" s="558"/>
      <c r="F17" s="558"/>
      <c r="G17" s="558"/>
      <c r="I17" s="22"/>
    </row>
    <row r="18" spans="1:9" ht="14.25" customHeight="1">
      <c r="A18" s="22"/>
      <c r="B18" s="22"/>
      <c r="C18" s="22"/>
      <c r="D18" s="22"/>
      <c r="E18" s="22"/>
      <c r="F18" s="22"/>
      <c r="G18" s="22"/>
      <c r="I18" s="22"/>
    </row>
    <row r="19" spans="1:9" ht="12.75">
      <c r="A19" s="53" t="s">
        <v>296</v>
      </c>
      <c r="B19" s="22"/>
      <c r="C19" s="22"/>
      <c r="D19" s="22"/>
      <c r="E19" s="22"/>
      <c r="F19" s="22"/>
      <c r="G19" s="22"/>
      <c r="I19" s="22"/>
    </row>
    <row r="20" spans="1:9" ht="30" customHeight="1">
      <c r="A20" s="558" t="s">
        <v>694</v>
      </c>
      <c r="B20" s="558"/>
      <c r="C20" s="558"/>
      <c r="D20" s="558"/>
      <c r="E20" s="558"/>
      <c r="F20" s="558"/>
      <c r="G20" s="558"/>
      <c r="I20" s="22"/>
    </row>
    <row r="21" spans="1:9" ht="12.75">
      <c r="A21" s="22"/>
      <c r="B21" s="22"/>
      <c r="C21" s="22"/>
      <c r="D21" s="22"/>
      <c r="E21" s="22"/>
      <c r="F21" s="22"/>
      <c r="G21" s="22"/>
      <c r="I21" s="22"/>
    </row>
    <row r="22" spans="1:9" ht="12.75">
      <c r="A22" s="53" t="s">
        <v>820</v>
      </c>
      <c r="B22" s="53"/>
      <c r="C22" s="53"/>
      <c r="D22" s="53"/>
      <c r="E22" s="53"/>
      <c r="F22" s="22"/>
      <c r="G22" s="22"/>
      <c r="I22" s="22"/>
    </row>
    <row r="23" spans="1:9" ht="19.5" customHeight="1">
      <c r="A23" s="558" t="s">
        <v>623</v>
      </c>
      <c r="B23" s="558"/>
      <c r="C23" s="558"/>
      <c r="D23" s="558"/>
      <c r="E23" s="558"/>
      <c r="F23" s="558"/>
      <c r="G23" s="558"/>
      <c r="I23" s="22"/>
    </row>
    <row r="24" spans="1:9" ht="19.5" customHeight="1">
      <c r="A24" s="57"/>
      <c r="B24" s="57"/>
      <c r="C24" s="57"/>
      <c r="D24" s="57"/>
      <c r="E24" s="57"/>
      <c r="F24" s="57"/>
      <c r="G24" s="57"/>
      <c r="I24" s="22"/>
    </row>
    <row r="25" spans="1:9" ht="15.75" customHeight="1">
      <c r="A25" s="57"/>
      <c r="B25" s="57"/>
      <c r="C25" s="57"/>
      <c r="D25" s="57"/>
      <c r="E25" s="57"/>
      <c r="F25" s="57"/>
      <c r="G25" s="57"/>
      <c r="I25" s="22"/>
    </row>
    <row r="26" spans="1:9" ht="26.25" customHeight="1">
      <c r="A26" s="57"/>
      <c r="B26" s="57"/>
      <c r="C26" s="57"/>
      <c r="D26" s="57"/>
      <c r="E26" s="57"/>
      <c r="F26" s="57"/>
      <c r="G26" s="57"/>
      <c r="I26" s="22"/>
    </row>
    <row r="27" spans="1:9" ht="12.75">
      <c r="A27" s="22"/>
      <c r="B27" s="22"/>
      <c r="C27" s="22"/>
      <c r="D27" s="22"/>
      <c r="E27" s="22"/>
      <c r="F27" s="22"/>
      <c r="G27" s="22"/>
      <c r="I27" s="22"/>
    </row>
    <row r="28" spans="1:9" ht="12.75">
      <c r="A28" s="22"/>
      <c r="B28" s="22"/>
      <c r="C28" s="22"/>
      <c r="D28" s="22"/>
      <c r="E28" s="22"/>
      <c r="F28" s="22"/>
      <c r="G28" s="22"/>
      <c r="I28" s="22"/>
    </row>
    <row r="29" ht="12.75">
      <c r="A29" s="1"/>
    </row>
    <row r="30" spans="1:7" ht="18.75" customHeight="1">
      <c r="A30" s="558"/>
      <c r="B30" s="558"/>
      <c r="C30" s="558"/>
      <c r="D30" s="558"/>
      <c r="E30" s="558"/>
      <c r="F30" s="558"/>
      <c r="G30" s="558"/>
    </row>
    <row r="31" spans="1:7" ht="12.75">
      <c r="A31" s="22"/>
      <c r="B31" s="22"/>
      <c r="C31" s="22"/>
      <c r="D31" s="22"/>
      <c r="E31" s="22"/>
      <c r="F31" s="22"/>
      <c r="G31" s="22"/>
    </row>
    <row r="32" spans="1:9" ht="12.75">
      <c r="A32" s="41"/>
      <c r="B32" s="22"/>
      <c r="C32" s="22"/>
      <c r="D32" s="22"/>
      <c r="E32" s="22"/>
      <c r="F32" s="22"/>
      <c r="G32" s="22"/>
      <c r="I32" s="22"/>
    </row>
    <row r="33" spans="1:9" ht="18" customHeight="1">
      <c r="A33" s="558"/>
      <c r="B33" s="558"/>
      <c r="C33" s="558"/>
      <c r="D33" s="558"/>
      <c r="E33" s="558"/>
      <c r="F33" s="558"/>
      <c r="G33" s="558"/>
      <c r="I33" s="22"/>
    </row>
    <row r="34" spans="1:9" ht="12.75">
      <c r="A34" s="41"/>
      <c r="B34" s="24"/>
      <c r="C34" s="24"/>
      <c r="D34" s="24"/>
      <c r="E34" s="24"/>
      <c r="F34" s="24"/>
      <c r="G34" s="64"/>
      <c r="I34" s="22"/>
    </row>
    <row r="35" spans="1:9" ht="12.75">
      <c r="A35" s="41"/>
      <c r="B35" s="22"/>
      <c r="C35" s="22"/>
      <c r="D35" s="22"/>
      <c r="E35" s="22"/>
      <c r="F35" s="22"/>
      <c r="G35" s="22"/>
      <c r="I35" s="22"/>
    </row>
    <row r="36" spans="1:9" ht="12.75">
      <c r="A36" s="558"/>
      <c r="B36" s="558"/>
      <c r="C36" s="558"/>
      <c r="D36" s="558"/>
      <c r="E36" s="558"/>
      <c r="F36" s="558"/>
      <c r="G36" s="558"/>
      <c r="I36" s="22"/>
    </row>
    <row r="37" spans="1:9" ht="12.75">
      <c r="A37" s="41"/>
      <c r="B37" s="24"/>
      <c r="C37" s="24"/>
      <c r="D37" s="24"/>
      <c r="E37" s="24"/>
      <c r="F37" s="24"/>
      <c r="G37" s="64"/>
      <c r="I37" s="22"/>
    </row>
    <row r="38" spans="1:9" ht="12.75">
      <c r="A38" s="41"/>
      <c r="B38" s="22"/>
      <c r="C38" s="22"/>
      <c r="D38" s="22"/>
      <c r="E38" s="22"/>
      <c r="F38" s="22"/>
      <c r="G38" s="22"/>
      <c r="I38" s="22"/>
    </row>
    <row r="39" spans="1:9" ht="15" customHeight="1">
      <c r="A39" s="558"/>
      <c r="B39" s="558"/>
      <c r="C39" s="558"/>
      <c r="D39" s="558"/>
      <c r="E39" s="558"/>
      <c r="F39" s="558"/>
      <c r="G39" s="558"/>
      <c r="I39" s="22"/>
    </row>
    <row r="40" spans="1:9" ht="15" customHeight="1">
      <c r="A40" s="57"/>
      <c r="B40" s="57"/>
      <c r="C40" s="57"/>
      <c r="D40" s="57"/>
      <c r="E40" s="57"/>
      <c r="F40" s="57"/>
      <c r="G40" s="57"/>
      <c r="I40" s="22"/>
    </row>
    <row r="41" spans="1:9" ht="15" customHeight="1">
      <c r="A41" s="41"/>
      <c r="B41" s="22"/>
      <c r="C41" s="22"/>
      <c r="D41" s="22"/>
      <c r="E41" s="22"/>
      <c r="F41" s="22"/>
      <c r="G41" s="22"/>
      <c r="I41" s="22"/>
    </row>
    <row r="42" spans="1:11" ht="15" customHeight="1">
      <c r="A42" s="564"/>
      <c r="B42" s="564"/>
      <c r="C42" s="564"/>
      <c r="D42" s="564"/>
      <c r="E42" s="564"/>
      <c r="F42" s="564"/>
      <c r="G42" s="564"/>
      <c r="H42" s="358"/>
      <c r="I42" s="358"/>
      <c r="J42" s="358"/>
      <c r="K42" s="358"/>
    </row>
    <row r="43" spans="1:7" ht="12.75">
      <c r="A43" s="22"/>
      <c r="B43" s="22"/>
      <c r="C43" s="22"/>
      <c r="D43" s="22"/>
      <c r="E43" s="22"/>
      <c r="F43" s="22"/>
      <c r="G43" s="22"/>
    </row>
    <row r="44" spans="1:7" ht="12.75">
      <c r="A44" s="22"/>
      <c r="B44" s="22"/>
      <c r="C44" s="22"/>
      <c r="D44" s="22"/>
      <c r="E44" s="22"/>
      <c r="F44" s="22"/>
      <c r="G44" s="22"/>
    </row>
    <row r="45" spans="1:7" ht="12.75">
      <c r="A45" s="22"/>
      <c r="B45" s="22"/>
      <c r="C45" s="22"/>
      <c r="D45" s="22"/>
      <c r="E45" s="22"/>
      <c r="F45" s="22"/>
      <c r="G45" s="22"/>
    </row>
  </sheetData>
  <sheetProtection/>
  <mergeCells count="10">
    <mergeCell ref="A36:G36"/>
    <mergeCell ref="A39:G39"/>
    <mergeCell ref="A42:G42"/>
    <mergeCell ref="A11:G11"/>
    <mergeCell ref="A17:G17"/>
    <mergeCell ref="A20:G20"/>
    <mergeCell ref="A23:G23"/>
    <mergeCell ref="A14:G14"/>
    <mergeCell ref="A33:G33"/>
    <mergeCell ref="A30:G30"/>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3.xml><?xml version="1.0" encoding="utf-8"?>
<worksheet xmlns="http://schemas.openxmlformats.org/spreadsheetml/2006/main" xmlns:r="http://schemas.openxmlformats.org/officeDocument/2006/relationships">
  <dimension ref="A1:I29"/>
  <sheetViews>
    <sheetView zoomScalePageLayoutView="0" workbookViewId="0" topLeftCell="A1">
      <selection activeCell="A19" sqref="A19:G19"/>
    </sheetView>
  </sheetViews>
  <sheetFormatPr defaultColWidth="9.00390625" defaultRowHeight="12.75"/>
  <cols>
    <col min="1" max="1" width="4.75390625" style="0" customWidth="1"/>
    <col min="2" max="3" width="5.75390625" style="0" customWidth="1"/>
    <col min="4" max="4" width="4.75390625" style="0" customWidth="1"/>
    <col min="5" max="5" width="5.75390625" style="0" customWidth="1"/>
    <col min="6" max="6" width="64.75390625" style="0" customWidth="1"/>
    <col min="7" max="7" width="24.125" style="0" customWidth="1"/>
  </cols>
  <sheetData>
    <row r="1" ht="13.5" thickBot="1">
      <c r="A1" s="1" t="s">
        <v>634</v>
      </c>
    </row>
    <row r="2" spans="1:9" ht="14.25" customHeight="1" thickBot="1">
      <c r="A2" s="8" t="s">
        <v>178</v>
      </c>
      <c r="B2" s="4" t="s">
        <v>179</v>
      </c>
      <c r="C2" s="4" t="s">
        <v>28</v>
      </c>
      <c r="D2" s="4" t="s">
        <v>25</v>
      </c>
      <c r="E2" s="4" t="s">
        <v>26</v>
      </c>
      <c r="F2" s="27" t="s">
        <v>27</v>
      </c>
      <c r="G2" s="20" t="s">
        <v>689</v>
      </c>
      <c r="I2" s="32"/>
    </row>
    <row r="3" spans="1:9" ht="12.75">
      <c r="A3" s="93">
        <v>936</v>
      </c>
      <c r="B3" s="93">
        <v>6171</v>
      </c>
      <c r="C3" s="93">
        <v>5139</v>
      </c>
      <c r="D3" s="93">
        <v>36</v>
      </c>
      <c r="E3" s="93">
        <v>0</v>
      </c>
      <c r="F3" s="93" t="s">
        <v>188</v>
      </c>
      <c r="G3" s="67">
        <v>20</v>
      </c>
      <c r="H3" s="51"/>
      <c r="I3" s="16"/>
    </row>
    <row r="4" spans="1:9" ht="12.75">
      <c r="A4" s="26">
        <v>936</v>
      </c>
      <c r="B4" s="26">
        <v>6171</v>
      </c>
      <c r="C4" s="26">
        <v>5169</v>
      </c>
      <c r="D4" s="26">
        <v>36</v>
      </c>
      <c r="E4" s="26">
        <v>0</v>
      </c>
      <c r="F4" s="26" t="s">
        <v>190</v>
      </c>
      <c r="G4" s="74">
        <v>50</v>
      </c>
      <c r="H4" s="51"/>
      <c r="I4" s="16"/>
    </row>
    <row r="5" spans="1:9" ht="12.75">
      <c r="A5" s="26">
        <v>936</v>
      </c>
      <c r="B5" s="35">
        <v>6171</v>
      </c>
      <c r="C5" s="35">
        <v>5175</v>
      </c>
      <c r="D5" s="35">
        <v>36</v>
      </c>
      <c r="E5" s="35">
        <v>0</v>
      </c>
      <c r="F5" s="35" t="s">
        <v>33</v>
      </c>
      <c r="G5" s="74">
        <v>30</v>
      </c>
      <c r="H5" s="51"/>
      <c r="I5" s="16"/>
    </row>
    <row r="6" spans="1:7" ht="13.5" thickBot="1">
      <c r="A6" s="26">
        <v>936</v>
      </c>
      <c r="B6" s="35">
        <v>6171</v>
      </c>
      <c r="C6" s="35">
        <v>5194</v>
      </c>
      <c r="D6" s="35">
        <v>36</v>
      </c>
      <c r="E6" s="35">
        <v>0</v>
      </c>
      <c r="F6" s="26" t="s">
        <v>819</v>
      </c>
      <c r="G6" s="310">
        <v>30</v>
      </c>
    </row>
    <row r="7" spans="1:9" ht="13.5" thickBot="1">
      <c r="A7" s="307" t="s">
        <v>176</v>
      </c>
      <c r="B7" s="308"/>
      <c r="C7" s="308"/>
      <c r="D7" s="308"/>
      <c r="E7" s="308"/>
      <c r="F7" s="311"/>
      <c r="G7" s="457">
        <f>SUM(G3:G6)</f>
        <v>130</v>
      </c>
      <c r="I7" s="22"/>
    </row>
    <row r="8" spans="1:9" ht="12.75">
      <c r="A8" s="41"/>
      <c r="B8" s="24"/>
      <c r="C8" s="24"/>
      <c r="D8" s="24"/>
      <c r="E8" s="24"/>
      <c r="F8" s="24"/>
      <c r="G8" s="64"/>
      <c r="I8" s="22"/>
    </row>
    <row r="9" spans="1:7" ht="12.75">
      <c r="A9" s="53" t="s">
        <v>821</v>
      </c>
      <c r="B9" s="22"/>
      <c r="C9" s="22"/>
      <c r="D9" s="22"/>
      <c r="E9" s="22"/>
      <c r="F9" s="22"/>
      <c r="G9" s="22"/>
    </row>
    <row r="10" spans="1:7" ht="27" customHeight="1">
      <c r="A10" s="558" t="s">
        <v>633</v>
      </c>
      <c r="B10" s="558"/>
      <c r="C10" s="558"/>
      <c r="D10" s="558"/>
      <c r="E10" s="558"/>
      <c r="F10" s="558"/>
      <c r="G10" s="558"/>
    </row>
    <row r="11" spans="1:7" ht="13.5" customHeight="1">
      <c r="A11" s="57"/>
      <c r="B11" s="57"/>
      <c r="C11" s="57"/>
      <c r="D11" s="57"/>
      <c r="E11" s="57"/>
      <c r="F11" s="57"/>
      <c r="G11" s="57"/>
    </row>
    <row r="12" spans="1:7" ht="12.75">
      <c r="A12" s="41" t="s">
        <v>382</v>
      </c>
      <c r="B12" s="22"/>
      <c r="C12" s="22"/>
      <c r="D12" s="22"/>
      <c r="E12" s="22"/>
      <c r="F12" s="22"/>
      <c r="G12" s="22"/>
    </row>
    <row r="13" spans="1:7" ht="30" customHeight="1">
      <c r="A13" s="558" t="s">
        <v>557</v>
      </c>
      <c r="B13" s="558"/>
      <c r="C13" s="558"/>
      <c r="D13" s="558"/>
      <c r="E13" s="558"/>
      <c r="F13" s="558"/>
      <c r="G13" s="558"/>
    </row>
    <row r="14" spans="1:7" ht="12.75">
      <c r="A14" s="22"/>
      <c r="B14" s="22"/>
      <c r="C14" s="22"/>
      <c r="D14" s="22"/>
      <c r="E14" s="22"/>
      <c r="F14" s="22"/>
      <c r="G14" s="22"/>
    </row>
    <row r="15" spans="1:7" ht="12.75">
      <c r="A15" s="53" t="s">
        <v>296</v>
      </c>
      <c r="B15" s="22"/>
      <c r="C15" s="22"/>
      <c r="D15" s="22"/>
      <c r="E15" s="22"/>
      <c r="F15" s="22"/>
      <c r="G15" s="22"/>
    </row>
    <row r="16" spans="1:7" ht="30" customHeight="1">
      <c r="A16" s="558" t="s">
        <v>635</v>
      </c>
      <c r="B16" s="558"/>
      <c r="C16" s="558"/>
      <c r="D16" s="558"/>
      <c r="E16" s="558"/>
      <c r="F16" s="558"/>
      <c r="G16" s="558"/>
    </row>
    <row r="17" spans="1:7" ht="12.75">
      <c r="A17" s="22"/>
      <c r="B17" s="22"/>
      <c r="C17" s="22"/>
      <c r="D17" s="22"/>
      <c r="E17" s="22"/>
      <c r="F17" s="22"/>
      <c r="G17" s="22"/>
    </row>
    <row r="18" spans="1:7" ht="12.75">
      <c r="A18" s="53" t="s">
        <v>820</v>
      </c>
      <c r="B18" s="22"/>
      <c r="C18" s="22"/>
      <c r="D18" s="22"/>
      <c r="E18" s="22"/>
      <c r="F18" s="22"/>
      <c r="G18" s="22"/>
    </row>
    <row r="19" spans="1:7" ht="27" customHeight="1">
      <c r="A19" s="558" t="s">
        <v>558</v>
      </c>
      <c r="B19" s="558"/>
      <c r="C19" s="558"/>
      <c r="D19" s="558"/>
      <c r="E19" s="558"/>
      <c r="F19" s="558"/>
      <c r="G19" s="558"/>
    </row>
    <row r="20" spans="1:7" ht="12.75">
      <c r="A20" s="22"/>
      <c r="B20" s="22"/>
      <c r="C20" s="22"/>
      <c r="D20" s="22"/>
      <c r="E20" s="22"/>
      <c r="F20" s="22"/>
      <c r="G20" s="22"/>
    </row>
    <row r="21" spans="1:7" ht="12.75">
      <c r="A21" s="22"/>
      <c r="B21" s="22"/>
      <c r="C21" s="22"/>
      <c r="D21" s="22"/>
      <c r="E21" s="22"/>
      <c r="F21" s="22"/>
      <c r="G21" s="22"/>
    </row>
    <row r="29" ht="12.75">
      <c r="A29" s="1"/>
    </row>
  </sheetData>
  <sheetProtection/>
  <mergeCells count="4">
    <mergeCell ref="A10:G10"/>
    <mergeCell ref="A13:G13"/>
    <mergeCell ref="A16:G16"/>
    <mergeCell ref="A19:G19"/>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4.xml><?xml version="1.0" encoding="utf-8"?>
<worksheet xmlns="http://schemas.openxmlformats.org/spreadsheetml/2006/main" xmlns:r="http://schemas.openxmlformats.org/officeDocument/2006/relationships">
  <dimension ref="A1:I30"/>
  <sheetViews>
    <sheetView zoomScalePageLayoutView="0" workbookViewId="0" topLeftCell="A1">
      <selection activeCell="A12" sqref="A12:G12"/>
    </sheetView>
  </sheetViews>
  <sheetFormatPr defaultColWidth="9.00390625" defaultRowHeight="12.75"/>
  <cols>
    <col min="1" max="1" width="6.00390625" style="0" customWidth="1"/>
    <col min="2" max="2" width="6.25390625" style="0" customWidth="1"/>
    <col min="3" max="3" width="7.375" style="0" customWidth="1"/>
    <col min="4" max="4" width="5.625" style="0" customWidth="1"/>
    <col min="5" max="5" width="5.125" style="0" customWidth="1"/>
    <col min="6" max="6" width="61.625" style="0" customWidth="1"/>
    <col min="7" max="7" width="23.125" style="0" customWidth="1"/>
  </cols>
  <sheetData>
    <row r="1" ht="13.5" thickBot="1">
      <c r="A1" s="1" t="s">
        <v>531</v>
      </c>
    </row>
    <row r="2" spans="1:9" ht="14.25" customHeight="1" thickBot="1">
      <c r="A2" s="8" t="s">
        <v>178</v>
      </c>
      <c r="B2" s="4" t="s">
        <v>179</v>
      </c>
      <c r="C2" s="4" t="s">
        <v>28</v>
      </c>
      <c r="D2" s="4" t="s">
        <v>25</v>
      </c>
      <c r="E2" s="4" t="s">
        <v>26</v>
      </c>
      <c r="F2" s="27" t="s">
        <v>27</v>
      </c>
      <c r="G2" s="20" t="s">
        <v>689</v>
      </c>
      <c r="I2" s="32"/>
    </row>
    <row r="3" spans="1:8" ht="12.75">
      <c r="A3" s="26">
        <v>937</v>
      </c>
      <c r="B3" s="93">
        <v>6171</v>
      </c>
      <c r="C3" s="93">
        <v>5137</v>
      </c>
      <c r="D3" s="93">
        <v>37</v>
      </c>
      <c r="E3" s="93">
        <v>0</v>
      </c>
      <c r="F3" s="93" t="s">
        <v>301</v>
      </c>
      <c r="G3" s="74">
        <v>5</v>
      </c>
      <c r="H3" s="60"/>
    </row>
    <row r="4" spans="1:8" ht="12.75">
      <c r="A4" s="26">
        <v>937</v>
      </c>
      <c r="B4" s="93">
        <v>6171</v>
      </c>
      <c r="C4" s="93">
        <v>5139</v>
      </c>
      <c r="D4" s="93">
        <v>37</v>
      </c>
      <c r="E4" s="93">
        <v>0</v>
      </c>
      <c r="F4" s="93" t="s">
        <v>188</v>
      </c>
      <c r="G4" s="74">
        <v>35</v>
      </c>
      <c r="H4" s="60"/>
    </row>
    <row r="5" spans="1:8" ht="12.75">
      <c r="A5" s="26">
        <v>937</v>
      </c>
      <c r="B5" s="93">
        <v>6171</v>
      </c>
      <c r="C5" s="93">
        <v>5166</v>
      </c>
      <c r="D5" s="93">
        <v>37</v>
      </c>
      <c r="E5" s="93">
        <v>0</v>
      </c>
      <c r="F5" s="93" t="s">
        <v>189</v>
      </c>
      <c r="G5" s="74">
        <v>10</v>
      </c>
      <c r="H5" s="60"/>
    </row>
    <row r="6" spans="1:9" ht="12.75">
      <c r="A6" s="26">
        <v>937</v>
      </c>
      <c r="B6" s="26">
        <v>6171</v>
      </c>
      <c r="C6" s="26">
        <v>5169</v>
      </c>
      <c r="D6" s="26">
        <v>37</v>
      </c>
      <c r="E6" s="26">
        <v>0</v>
      </c>
      <c r="F6" s="26" t="s">
        <v>190</v>
      </c>
      <c r="G6" s="74">
        <v>15</v>
      </c>
      <c r="H6" s="51"/>
      <c r="I6" s="16"/>
    </row>
    <row r="7" spans="1:9" ht="12.75">
      <c r="A7" s="26">
        <v>937</v>
      </c>
      <c r="B7" s="35">
        <v>6171</v>
      </c>
      <c r="C7" s="35">
        <v>5175</v>
      </c>
      <c r="D7" s="35">
        <v>37</v>
      </c>
      <c r="E7" s="35">
        <v>0</v>
      </c>
      <c r="F7" s="35" t="s">
        <v>33</v>
      </c>
      <c r="G7" s="74">
        <v>45</v>
      </c>
      <c r="H7" s="51"/>
      <c r="I7" s="16"/>
    </row>
    <row r="8" spans="1:9" ht="13.5" thickBot="1">
      <c r="A8" s="36">
        <v>937</v>
      </c>
      <c r="B8" s="36">
        <v>6171</v>
      </c>
      <c r="C8" s="36">
        <v>5194</v>
      </c>
      <c r="D8" s="36">
        <v>37</v>
      </c>
      <c r="E8" s="36">
        <v>0</v>
      </c>
      <c r="F8" s="36" t="s">
        <v>819</v>
      </c>
      <c r="G8" s="458">
        <v>20</v>
      </c>
      <c r="H8" s="51"/>
      <c r="I8" s="16"/>
    </row>
    <row r="9" spans="1:9" ht="13.5" thickBot="1">
      <c r="A9" s="459" t="s">
        <v>176</v>
      </c>
      <c r="B9" s="460"/>
      <c r="C9" s="460"/>
      <c r="D9" s="460"/>
      <c r="E9" s="460"/>
      <c r="F9" s="460"/>
      <c r="G9" s="461">
        <f>SUM(G3:G8)</f>
        <v>130</v>
      </c>
      <c r="I9" s="22"/>
    </row>
    <row r="10" spans="1:9" ht="12.75">
      <c r="A10" s="41"/>
      <c r="B10" s="24"/>
      <c r="C10" s="24"/>
      <c r="D10" s="24"/>
      <c r="E10" s="24"/>
      <c r="F10" s="24"/>
      <c r="G10" s="64"/>
      <c r="I10" s="22"/>
    </row>
    <row r="11" spans="1:9" ht="12.75">
      <c r="A11" s="53" t="s">
        <v>161</v>
      </c>
      <c r="B11" s="22"/>
      <c r="C11" s="22"/>
      <c r="D11" s="22"/>
      <c r="E11" s="22"/>
      <c r="F11" s="22"/>
      <c r="G11" s="22"/>
      <c r="I11" s="22"/>
    </row>
    <row r="12" spans="1:9" ht="27" customHeight="1">
      <c r="A12" s="562" t="s">
        <v>693</v>
      </c>
      <c r="B12" s="565"/>
      <c r="C12" s="565"/>
      <c r="D12" s="565"/>
      <c r="E12" s="565"/>
      <c r="F12" s="565"/>
      <c r="G12" s="565"/>
      <c r="I12" s="22"/>
    </row>
    <row r="13" spans="1:9" ht="12.75">
      <c r="A13" s="53"/>
      <c r="B13" s="22"/>
      <c r="C13" s="22"/>
      <c r="D13" s="22"/>
      <c r="E13" s="22"/>
      <c r="F13" s="22"/>
      <c r="G13" s="22"/>
      <c r="I13" s="22"/>
    </row>
    <row r="14" spans="1:9" ht="12.75">
      <c r="A14" s="53" t="s">
        <v>821</v>
      </c>
      <c r="B14" s="22"/>
      <c r="C14" s="22"/>
      <c r="D14" s="22"/>
      <c r="E14" s="22"/>
      <c r="F14" s="22"/>
      <c r="G14" s="22"/>
      <c r="I14" s="22"/>
    </row>
    <row r="15" spans="1:9" ht="27" customHeight="1">
      <c r="A15" s="558" t="s">
        <v>624</v>
      </c>
      <c r="B15" s="558"/>
      <c r="C15" s="558"/>
      <c r="D15" s="558"/>
      <c r="E15" s="558"/>
      <c r="F15" s="558"/>
      <c r="G15" s="558"/>
      <c r="I15" s="22"/>
    </row>
    <row r="16" spans="1:9" ht="13.5" customHeight="1">
      <c r="A16" s="57"/>
      <c r="B16" s="57"/>
      <c r="C16" s="57"/>
      <c r="D16" s="57"/>
      <c r="E16" s="57"/>
      <c r="F16" s="57"/>
      <c r="G16" s="57"/>
      <c r="I16" s="22"/>
    </row>
    <row r="17" spans="1:9" ht="14.25" customHeight="1">
      <c r="A17" s="53" t="s">
        <v>212</v>
      </c>
      <c r="B17" s="57"/>
      <c r="C17" s="57"/>
      <c r="D17" s="57"/>
      <c r="E17" s="57"/>
      <c r="F17" s="57"/>
      <c r="G17" s="57"/>
      <c r="I17" s="22"/>
    </row>
    <row r="18" spans="1:9" ht="14.25" customHeight="1">
      <c r="A18" s="562" t="s">
        <v>602</v>
      </c>
      <c r="B18" s="565"/>
      <c r="C18" s="565"/>
      <c r="D18" s="565"/>
      <c r="E18" s="565"/>
      <c r="F18" s="565"/>
      <c r="G18" s="565"/>
      <c r="I18" s="22"/>
    </row>
    <row r="19" spans="1:9" ht="12.75">
      <c r="A19" s="22"/>
      <c r="B19" s="22"/>
      <c r="C19" s="22"/>
      <c r="D19" s="22"/>
      <c r="E19" s="22"/>
      <c r="F19" s="22"/>
      <c r="G19" s="22"/>
      <c r="I19" s="22"/>
    </row>
    <row r="20" spans="1:9" ht="12.75">
      <c r="A20" s="41" t="s">
        <v>382</v>
      </c>
      <c r="B20" s="22"/>
      <c r="C20" s="22"/>
      <c r="D20" s="22"/>
      <c r="E20" s="22"/>
      <c r="F20" s="22"/>
      <c r="G20" s="22"/>
      <c r="I20" s="22"/>
    </row>
    <row r="21" spans="1:9" ht="19.5" customHeight="1">
      <c r="A21" s="558" t="s">
        <v>452</v>
      </c>
      <c r="B21" s="558"/>
      <c r="C21" s="558"/>
      <c r="D21" s="558"/>
      <c r="E21" s="558"/>
      <c r="F21" s="558"/>
      <c r="G21" s="558"/>
      <c r="I21" s="22"/>
    </row>
    <row r="22" spans="1:9" ht="12.75">
      <c r="A22" s="22"/>
      <c r="B22" s="22"/>
      <c r="C22" s="22"/>
      <c r="D22" s="22"/>
      <c r="E22" s="22"/>
      <c r="F22" s="22"/>
      <c r="G22" s="22"/>
      <c r="I22" s="22"/>
    </row>
    <row r="23" spans="1:9" ht="12.75">
      <c r="A23" s="53" t="s">
        <v>296</v>
      </c>
      <c r="B23" s="22"/>
      <c r="C23" s="22"/>
      <c r="D23" s="22"/>
      <c r="E23" s="22"/>
      <c r="F23" s="22"/>
      <c r="G23" s="22"/>
      <c r="I23" s="22"/>
    </row>
    <row r="24" spans="1:9" ht="30" customHeight="1">
      <c r="A24" s="558" t="s">
        <v>556</v>
      </c>
      <c r="B24" s="558"/>
      <c r="C24" s="558"/>
      <c r="D24" s="558"/>
      <c r="E24" s="558"/>
      <c r="F24" s="558"/>
      <c r="G24" s="558"/>
      <c r="I24" s="22"/>
    </row>
    <row r="25" spans="1:9" ht="12.75">
      <c r="A25" s="22"/>
      <c r="B25" s="22"/>
      <c r="C25" s="22"/>
      <c r="D25" s="22"/>
      <c r="E25" s="22"/>
      <c r="F25" s="22"/>
      <c r="G25" s="22"/>
      <c r="I25" s="22"/>
    </row>
    <row r="26" spans="1:9" ht="12.75">
      <c r="A26" s="53" t="s">
        <v>820</v>
      </c>
      <c r="B26" s="22"/>
      <c r="C26" s="22"/>
      <c r="D26" s="22"/>
      <c r="E26" s="22"/>
      <c r="F26" s="22"/>
      <c r="G26" s="22"/>
      <c r="I26" s="22"/>
    </row>
    <row r="27" spans="1:9" ht="28.5" customHeight="1">
      <c r="A27" s="558" t="s">
        <v>536</v>
      </c>
      <c r="B27" s="558"/>
      <c r="C27" s="558"/>
      <c r="D27" s="558"/>
      <c r="E27" s="558"/>
      <c r="F27" s="558"/>
      <c r="G27" s="558"/>
      <c r="I27" s="22"/>
    </row>
    <row r="28" spans="1:7" ht="12.75">
      <c r="A28" s="22"/>
      <c r="B28" s="22"/>
      <c r="C28" s="22"/>
      <c r="D28" s="22"/>
      <c r="E28" s="22"/>
      <c r="F28" s="22"/>
      <c r="G28" s="22"/>
    </row>
    <row r="29" spans="1:7" ht="12.75">
      <c r="A29" s="22"/>
      <c r="B29" s="22"/>
      <c r="C29" s="22"/>
      <c r="D29" s="22"/>
      <c r="E29" s="22"/>
      <c r="F29" s="22"/>
      <c r="G29" s="22"/>
    </row>
    <row r="30" spans="1:7" ht="12.75">
      <c r="A30" s="22"/>
      <c r="B30" s="22"/>
      <c r="C30" s="22"/>
      <c r="D30" s="22"/>
      <c r="E30" s="22"/>
      <c r="F30" s="22"/>
      <c r="G30" s="22"/>
    </row>
  </sheetData>
  <sheetProtection/>
  <mergeCells count="6">
    <mergeCell ref="A12:G12"/>
    <mergeCell ref="A15:G15"/>
    <mergeCell ref="A18:G18"/>
    <mergeCell ref="A21:G21"/>
    <mergeCell ref="A24:G24"/>
    <mergeCell ref="A27:G2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5.xml><?xml version="1.0" encoding="utf-8"?>
<worksheet xmlns="http://schemas.openxmlformats.org/spreadsheetml/2006/main" xmlns:r="http://schemas.openxmlformats.org/officeDocument/2006/relationships">
  <dimension ref="A1:J30"/>
  <sheetViews>
    <sheetView zoomScalePageLayoutView="0" workbookViewId="0" topLeftCell="A1">
      <selection activeCell="H32" sqref="H32"/>
    </sheetView>
  </sheetViews>
  <sheetFormatPr defaultColWidth="9.00390625" defaultRowHeight="12.75"/>
  <cols>
    <col min="1" max="1" width="6.00390625" style="0" customWidth="1"/>
    <col min="2" max="2" width="6.25390625" style="0" customWidth="1"/>
    <col min="3" max="3" width="7.375" style="0" customWidth="1"/>
    <col min="4" max="4" width="5.625" style="0" customWidth="1"/>
    <col min="5" max="5" width="5.125" style="0" customWidth="1"/>
    <col min="6" max="6" width="61.625" style="0" customWidth="1"/>
    <col min="7" max="7" width="23.125" style="0" customWidth="1"/>
  </cols>
  <sheetData>
    <row r="1" ht="13.5" thickBot="1">
      <c r="A1" s="1" t="s">
        <v>724</v>
      </c>
    </row>
    <row r="2" spans="1:9" ht="14.25" customHeight="1" thickBot="1">
      <c r="A2" s="8" t="s">
        <v>178</v>
      </c>
      <c r="B2" s="4" t="s">
        <v>179</v>
      </c>
      <c r="C2" s="4" t="s">
        <v>28</v>
      </c>
      <c r="D2" s="4" t="s">
        <v>25</v>
      </c>
      <c r="E2" s="4" t="s">
        <v>26</v>
      </c>
      <c r="F2" s="27" t="s">
        <v>27</v>
      </c>
      <c r="G2" s="20" t="s">
        <v>689</v>
      </c>
      <c r="I2" s="32"/>
    </row>
    <row r="3" spans="1:9" ht="14.25" customHeight="1">
      <c r="A3" s="26">
        <v>938</v>
      </c>
      <c r="B3" s="93">
        <v>6171</v>
      </c>
      <c r="C3" s="93">
        <v>5137</v>
      </c>
      <c r="D3" s="93">
        <v>38</v>
      </c>
      <c r="E3" s="93">
        <v>0</v>
      </c>
      <c r="F3" s="93" t="s">
        <v>301</v>
      </c>
      <c r="G3" s="74">
        <v>15</v>
      </c>
      <c r="I3" s="32"/>
    </row>
    <row r="4" spans="1:8" ht="12.75">
      <c r="A4" s="26">
        <v>938</v>
      </c>
      <c r="B4" s="93">
        <v>6171</v>
      </c>
      <c r="C4" s="93">
        <v>5139</v>
      </c>
      <c r="D4" s="93">
        <v>38</v>
      </c>
      <c r="E4" s="93">
        <v>0</v>
      </c>
      <c r="F4" s="93" t="s">
        <v>188</v>
      </c>
      <c r="G4" s="74">
        <v>50</v>
      </c>
      <c r="H4" s="60"/>
    </row>
    <row r="5" spans="1:8" ht="12.75">
      <c r="A5" s="26">
        <v>938</v>
      </c>
      <c r="B5" s="93">
        <v>6171</v>
      </c>
      <c r="C5" s="93">
        <v>5166</v>
      </c>
      <c r="D5" s="93">
        <v>38</v>
      </c>
      <c r="E5" s="93">
        <v>0</v>
      </c>
      <c r="F5" s="93" t="s">
        <v>189</v>
      </c>
      <c r="G5" s="74">
        <v>3200</v>
      </c>
      <c r="H5" s="60"/>
    </row>
    <row r="6" spans="1:9" ht="12.75">
      <c r="A6" s="26">
        <v>938</v>
      </c>
      <c r="B6" s="26">
        <v>6171</v>
      </c>
      <c r="C6" s="26">
        <v>5169</v>
      </c>
      <c r="D6" s="26">
        <v>38</v>
      </c>
      <c r="E6" s="26">
        <v>0</v>
      </c>
      <c r="F6" s="26" t="s">
        <v>190</v>
      </c>
      <c r="G6" s="74">
        <v>15</v>
      </c>
      <c r="H6" s="51"/>
      <c r="I6" s="16"/>
    </row>
    <row r="7" spans="1:9" ht="12.75">
      <c r="A7" s="26">
        <v>938</v>
      </c>
      <c r="B7" s="35">
        <v>6171</v>
      </c>
      <c r="C7" s="35">
        <v>5175</v>
      </c>
      <c r="D7" s="35">
        <v>38</v>
      </c>
      <c r="E7" s="35">
        <v>0</v>
      </c>
      <c r="F7" s="35" t="s">
        <v>33</v>
      </c>
      <c r="G7" s="74">
        <v>30</v>
      </c>
      <c r="H7" s="51"/>
      <c r="I7" s="16"/>
    </row>
    <row r="8" spans="1:10" ht="13.5" thickBot="1">
      <c r="A8" s="36">
        <v>938</v>
      </c>
      <c r="B8" s="36">
        <v>6171</v>
      </c>
      <c r="C8" s="36">
        <v>5194</v>
      </c>
      <c r="D8" s="36">
        <v>38</v>
      </c>
      <c r="E8" s="36">
        <v>0</v>
      </c>
      <c r="F8" s="36" t="s">
        <v>819</v>
      </c>
      <c r="G8" s="458">
        <v>20</v>
      </c>
      <c r="H8" s="51"/>
      <c r="I8" s="24"/>
      <c r="J8" s="22"/>
    </row>
    <row r="9" spans="1:9" ht="13.5" thickBot="1">
      <c r="A9" s="459" t="s">
        <v>176</v>
      </c>
      <c r="B9" s="460"/>
      <c r="C9" s="460"/>
      <c r="D9" s="460"/>
      <c r="E9" s="460"/>
      <c r="F9" s="460"/>
      <c r="G9" s="461">
        <f>SUM(G3:G8)</f>
        <v>3330</v>
      </c>
      <c r="I9" s="22"/>
    </row>
    <row r="10" spans="1:9" ht="12.75">
      <c r="A10" s="41"/>
      <c r="B10" s="24"/>
      <c r="C10" s="24"/>
      <c r="D10" s="24"/>
      <c r="E10" s="24"/>
      <c r="F10" s="24"/>
      <c r="G10" s="64"/>
      <c r="I10" s="22"/>
    </row>
    <row r="11" spans="1:9" ht="12.75">
      <c r="A11" s="53" t="s">
        <v>161</v>
      </c>
      <c r="B11" s="22"/>
      <c r="C11" s="22"/>
      <c r="D11" s="22"/>
      <c r="E11" s="22"/>
      <c r="F11" s="22"/>
      <c r="G11" s="22"/>
      <c r="I11" s="22"/>
    </row>
    <row r="12" spans="1:9" ht="26.25" customHeight="1">
      <c r="A12" s="562" t="s">
        <v>693</v>
      </c>
      <c r="B12" s="565"/>
      <c r="C12" s="565"/>
      <c r="D12" s="565"/>
      <c r="E12" s="565"/>
      <c r="F12" s="565"/>
      <c r="G12" s="565"/>
      <c r="I12" s="22"/>
    </row>
    <row r="13" spans="1:9" ht="12.75">
      <c r="A13" s="41"/>
      <c r="B13" s="24"/>
      <c r="C13" s="24"/>
      <c r="D13" s="24"/>
      <c r="E13" s="24"/>
      <c r="F13" s="24"/>
      <c r="G13" s="64"/>
      <c r="I13" s="22"/>
    </row>
    <row r="14" spans="1:9" ht="12.75">
      <c r="A14" s="53" t="s">
        <v>821</v>
      </c>
      <c r="B14" s="22"/>
      <c r="C14" s="22"/>
      <c r="D14" s="22"/>
      <c r="E14" s="22"/>
      <c r="F14" s="22"/>
      <c r="G14" s="22"/>
      <c r="I14" s="22"/>
    </row>
    <row r="15" spans="1:9" ht="27" customHeight="1">
      <c r="A15" s="558" t="s">
        <v>624</v>
      </c>
      <c r="B15" s="558"/>
      <c r="C15" s="558"/>
      <c r="D15" s="558"/>
      <c r="E15" s="558"/>
      <c r="F15" s="558"/>
      <c r="G15" s="558"/>
      <c r="I15" s="22"/>
    </row>
    <row r="16" spans="1:9" ht="15" customHeight="1">
      <c r="A16" s="57"/>
      <c r="B16" s="57"/>
      <c r="C16" s="57"/>
      <c r="D16" s="57"/>
      <c r="E16" s="57"/>
      <c r="F16" s="57"/>
      <c r="G16" s="57"/>
      <c r="I16" s="22"/>
    </row>
    <row r="17" spans="1:9" ht="15" customHeight="1">
      <c r="A17" s="41" t="s">
        <v>212</v>
      </c>
      <c r="B17" s="22"/>
      <c r="C17" s="22"/>
      <c r="D17" s="22"/>
      <c r="E17" s="22"/>
      <c r="F17" s="22"/>
      <c r="G17" s="22"/>
      <c r="I17" s="22"/>
    </row>
    <row r="18" spans="1:9" ht="28.5" customHeight="1">
      <c r="A18" s="558" t="s">
        <v>807</v>
      </c>
      <c r="B18" s="558"/>
      <c r="C18" s="558"/>
      <c r="D18" s="558"/>
      <c r="E18" s="558"/>
      <c r="F18" s="558"/>
      <c r="G18" s="558"/>
      <c r="I18" s="22"/>
    </row>
    <row r="19" spans="1:9" ht="13.5" customHeight="1">
      <c r="A19" s="57"/>
      <c r="B19" s="57"/>
      <c r="C19" s="57"/>
      <c r="D19" s="57"/>
      <c r="E19" s="57"/>
      <c r="F19" s="57"/>
      <c r="G19" s="57"/>
      <c r="I19" s="22"/>
    </row>
    <row r="20" spans="1:9" ht="12.75">
      <c r="A20" s="41" t="s">
        <v>382</v>
      </c>
      <c r="B20" s="22"/>
      <c r="C20" s="22"/>
      <c r="D20" s="22"/>
      <c r="E20" s="22"/>
      <c r="F20" s="22"/>
      <c r="G20" s="22"/>
      <c r="I20" s="22"/>
    </row>
    <row r="21" spans="1:9" ht="18" customHeight="1">
      <c r="A21" s="558" t="s">
        <v>452</v>
      </c>
      <c r="B21" s="558"/>
      <c r="C21" s="558"/>
      <c r="D21" s="558"/>
      <c r="E21" s="558"/>
      <c r="F21" s="558"/>
      <c r="G21" s="558"/>
      <c r="I21" s="22"/>
    </row>
    <row r="22" spans="1:9" ht="12.75">
      <c r="A22" s="22"/>
      <c r="B22" s="22"/>
      <c r="C22" s="22"/>
      <c r="D22" s="22"/>
      <c r="E22" s="22"/>
      <c r="F22" s="22"/>
      <c r="G22" s="22"/>
      <c r="I22" s="22"/>
    </row>
    <row r="23" spans="1:9" ht="12.75">
      <c r="A23" s="53" t="s">
        <v>296</v>
      </c>
      <c r="B23" s="22"/>
      <c r="C23" s="22"/>
      <c r="D23" s="22"/>
      <c r="E23" s="22"/>
      <c r="F23" s="22"/>
      <c r="G23" s="22"/>
      <c r="I23" s="22"/>
    </row>
    <row r="24" spans="1:9" ht="30" customHeight="1">
      <c r="A24" s="558" t="s">
        <v>781</v>
      </c>
      <c r="B24" s="558"/>
      <c r="C24" s="558"/>
      <c r="D24" s="558"/>
      <c r="E24" s="558"/>
      <c r="F24" s="558"/>
      <c r="G24" s="558"/>
      <c r="I24" s="22"/>
    </row>
    <row r="25" spans="1:9" ht="12.75">
      <c r="A25" s="22"/>
      <c r="B25" s="22"/>
      <c r="C25" s="22"/>
      <c r="D25" s="22"/>
      <c r="E25" s="22"/>
      <c r="F25" s="22"/>
      <c r="G25" s="22"/>
      <c r="I25" s="22"/>
    </row>
    <row r="26" spans="1:9" ht="12.75">
      <c r="A26" s="53" t="s">
        <v>820</v>
      </c>
      <c r="B26" s="22"/>
      <c r="C26" s="22"/>
      <c r="D26" s="22"/>
      <c r="E26" s="22"/>
      <c r="F26" s="22"/>
      <c r="G26" s="22"/>
      <c r="I26" s="22"/>
    </row>
    <row r="27" spans="1:9" ht="28.5" customHeight="1">
      <c r="A27" s="558" t="s">
        <v>808</v>
      </c>
      <c r="B27" s="558"/>
      <c r="C27" s="558"/>
      <c r="D27" s="558"/>
      <c r="E27" s="558"/>
      <c r="F27" s="558"/>
      <c r="G27" s="558"/>
      <c r="I27" s="22"/>
    </row>
    <row r="28" spans="1:7" ht="12.75">
      <c r="A28" s="22"/>
      <c r="B28" s="22"/>
      <c r="C28" s="22"/>
      <c r="D28" s="22"/>
      <c r="E28" s="22"/>
      <c r="F28" s="22"/>
      <c r="G28" s="22"/>
    </row>
    <row r="29" spans="1:7" ht="12.75">
      <c r="A29" s="22"/>
      <c r="B29" s="22"/>
      <c r="C29" s="22"/>
      <c r="D29" s="22"/>
      <c r="E29" s="22"/>
      <c r="F29" s="22"/>
      <c r="G29" s="22"/>
    </row>
    <row r="30" spans="1:7" ht="12.75">
      <c r="A30" s="22"/>
      <c r="B30" s="22"/>
      <c r="C30" s="22"/>
      <c r="D30" s="22"/>
      <c r="E30" s="22"/>
      <c r="F30" s="22"/>
      <c r="G30" s="22"/>
    </row>
  </sheetData>
  <sheetProtection/>
  <mergeCells count="6">
    <mergeCell ref="A15:G15"/>
    <mergeCell ref="A21:G21"/>
    <mergeCell ref="A24:G24"/>
    <mergeCell ref="A27:G27"/>
    <mergeCell ref="A12:G12"/>
    <mergeCell ref="A18:G1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6.xml><?xml version="1.0" encoding="utf-8"?>
<worksheet xmlns="http://schemas.openxmlformats.org/spreadsheetml/2006/main" xmlns:r="http://schemas.openxmlformats.org/officeDocument/2006/relationships">
  <dimension ref="A1:L180"/>
  <sheetViews>
    <sheetView workbookViewId="0" topLeftCell="A127">
      <selection activeCell="J138" sqref="J138"/>
    </sheetView>
  </sheetViews>
  <sheetFormatPr defaultColWidth="9.00390625" defaultRowHeight="12.75"/>
  <cols>
    <col min="1" max="1" width="4.75390625" style="0" customWidth="1"/>
    <col min="2" max="3" width="5.75390625" style="0" customWidth="1"/>
    <col min="4" max="4" width="5.25390625" style="0" customWidth="1"/>
    <col min="5" max="5" width="6.625" style="0" customWidth="1"/>
    <col min="6" max="6" width="64.125" style="0" customWidth="1"/>
    <col min="7" max="7" width="22.75390625" style="0" customWidth="1"/>
  </cols>
  <sheetData>
    <row r="1" spans="1:5" ht="12.75">
      <c r="A1" s="37" t="s">
        <v>499</v>
      </c>
      <c r="B1" s="38"/>
      <c r="C1" s="38"/>
      <c r="D1" s="38"/>
      <c r="E1" s="38"/>
    </row>
    <row r="2" ht="11.25" customHeight="1">
      <c r="A2" s="1"/>
    </row>
    <row r="3" spans="1:7" ht="13.5" thickBot="1">
      <c r="A3" s="14" t="s">
        <v>500</v>
      </c>
      <c r="B3" s="16"/>
      <c r="C3" s="16"/>
      <c r="D3" s="16"/>
      <c r="E3" s="16"/>
      <c r="F3" s="16"/>
      <c r="G3" s="16"/>
    </row>
    <row r="4" spans="1:7" ht="14.25" customHeight="1" thickBot="1">
      <c r="A4" s="8" t="s">
        <v>178</v>
      </c>
      <c r="B4" s="4" t="s">
        <v>179</v>
      </c>
      <c r="C4" s="4" t="s">
        <v>28</v>
      </c>
      <c r="D4" s="4" t="s">
        <v>25</v>
      </c>
      <c r="E4" s="4" t="s">
        <v>26</v>
      </c>
      <c r="F4" s="27" t="s">
        <v>27</v>
      </c>
      <c r="G4" s="20" t="s">
        <v>689</v>
      </c>
    </row>
    <row r="5" spans="1:7" ht="14.25" customHeight="1">
      <c r="A5" s="357">
        <v>940</v>
      </c>
      <c r="B5" s="343">
        <v>6171</v>
      </c>
      <c r="C5" s="343">
        <v>5166</v>
      </c>
      <c r="D5" s="343">
        <v>40</v>
      </c>
      <c r="E5" s="343">
        <v>0</v>
      </c>
      <c r="F5" s="312" t="s">
        <v>189</v>
      </c>
      <c r="G5" s="462">
        <v>2203.5</v>
      </c>
    </row>
    <row r="6" spans="1:8" ht="12.75">
      <c r="A6" s="3">
        <v>940</v>
      </c>
      <c r="B6" s="2">
        <v>6171</v>
      </c>
      <c r="C6" s="2">
        <v>5175</v>
      </c>
      <c r="D6" s="19">
        <v>40</v>
      </c>
      <c r="E6" s="2">
        <v>0</v>
      </c>
      <c r="F6" s="3" t="s">
        <v>33</v>
      </c>
      <c r="G6" s="67">
        <v>50</v>
      </c>
      <c r="H6" s="51"/>
    </row>
    <row r="7" spans="1:8" ht="13.5" thickBot="1">
      <c r="A7" s="2">
        <v>940</v>
      </c>
      <c r="B7" s="2">
        <v>6171</v>
      </c>
      <c r="C7" s="2">
        <v>5192</v>
      </c>
      <c r="D7" s="18">
        <v>40</v>
      </c>
      <c r="E7" s="2">
        <v>0</v>
      </c>
      <c r="F7" s="2" t="s">
        <v>824</v>
      </c>
      <c r="G7" s="310">
        <v>3</v>
      </c>
      <c r="H7" s="51"/>
    </row>
    <row r="8" spans="1:9" ht="13.5" thickBot="1">
      <c r="A8" s="9" t="s">
        <v>176</v>
      </c>
      <c r="B8" s="10"/>
      <c r="C8" s="10"/>
      <c r="D8" s="10"/>
      <c r="E8" s="10"/>
      <c r="F8" s="10"/>
      <c r="G8" s="63">
        <f>SUM(G5:G7)</f>
        <v>2256.5</v>
      </c>
      <c r="I8" s="22"/>
    </row>
    <row r="9" spans="1:11" ht="12.75">
      <c r="A9" s="41"/>
      <c r="B9" s="24"/>
      <c r="C9" s="24"/>
      <c r="D9" s="24"/>
      <c r="E9" s="24"/>
      <c r="F9" s="24"/>
      <c r="G9" s="64"/>
      <c r="H9" s="22"/>
      <c r="I9" s="22"/>
      <c r="J9" s="22"/>
      <c r="K9" s="22"/>
    </row>
    <row r="10" spans="1:11" ht="14.25" customHeight="1">
      <c r="A10" s="56" t="s">
        <v>501</v>
      </c>
      <c r="B10" s="22"/>
      <c r="C10" s="22"/>
      <c r="D10" s="22"/>
      <c r="E10" s="22"/>
      <c r="F10" s="22"/>
      <c r="G10" s="512"/>
      <c r="H10" s="22"/>
      <c r="I10" s="22"/>
      <c r="J10" s="22"/>
      <c r="K10" s="22"/>
    </row>
    <row r="11" spans="1:11" ht="14.25" customHeight="1">
      <c r="A11" s="41" t="s">
        <v>212</v>
      </c>
      <c r="B11" s="22"/>
      <c r="C11" s="22"/>
      <c r="D11" s="22"/>
      <c r="E11" s="22"/>
      <c r="F11" s="22"/>
      <c r="G11" s="22"/>
      <c r="H11" s="22"/>
      <c r="I11" s="22"/>
      <c r="J11" s="22"/>
      <c r="K11" s="22"/>
    </row>
    <row r="12" spans="1:11" ht="19.5" customHeight="1">
      <c r="A12" s="558" t="s">
        <v>701</v>
      </c>
      <c r="B12" s="558"/>
      <c r="C12" s="558"/>
      <c r="D12" s="558"/>
      <c r="E12" s="558"/>
      <c r="F12" s="558"/>
      <c r="G12" s="558"/>
      <c r="H12" s="22"/>
      <c r="I12" s="22"/>
      <c r="J12" s="22"/>
      <c r="K12" s="22"/>
    </row>
    <row r="13" spans="1:11" ht="14.25" customHeight="1">
      <c r="A13" s="56"/>
      <c r="B13" s="22"/>
      <c r="C13" s="22"/>
      <c r="D13" s="22"/>
      <c r="E13" s="22"/>
      <c r="F13" s="22"/>
      <c r="G13" s="22"/>
      <c r="H13" s="22"/>
      <c r="I13" s="22"/>
      <c r="J13" s="22"/>
      <c r="K13" s="22"/>
    </row>
    <row r="14" spans="1:11" ht="12.75">
      <c r="A14" s="53" t="s">
        <v>296</v>
      </c>
      <c r="B14" s="22"/>
      <c r="C14" s="22"/>
      <c r="D14" s="22"/>
      <c r="E14" s="22"/>
      <c r="F14" s="22"/>
      <c r="G14" s="22"/>
      <c r="H14" s="22"/>
      <c r="I14" s="22"/>
      <c r="J14" s="22"/>
      <c r="K14" s="22"/>
    </row>
    <row r="15" spans="1:11" ht="12.75">
      <c r="A15" s="558" t="s">
        <v>599</v>
      </c>
      <c r="B15" s="558"/>
      <c r="C15" s="558"/>
      <c r="D15" s="558"/>
      <c r="E15" s="558"/>
      <c r="F15" s="558"/>
      <c r="G15" s="558"/>
      <c r="H15" s="22"/>
      <c r="I15" s="22"/>
      <c r="J15" s="22"/>
      <c r="K15" s="22"/>
    </row>
    <row r="16" spans="1:11" ht="14.25" customHeight="1">
      <c r="A16" s="57"/>
      <c r="B16" s="57"/>
      <c r="C16" s="57"/>
      <c r="D16" s="57"/>
      <c r="E16" s="57"/>
      <c r="F16" s="57"/>
      <c r="G16" s="57"/>
      <c r="H16" s="22"/>
      <c r="I16" s="22"/>
      <c r="J16" s="22"/>
      <c r="K16" s="22"/>
    </row>
    <row r="17" spans="1:11" ht="12.75">
      <c r="A17" s="53" t="s">
        <v>825</v>
      </c>
      <c r="B17" s="22"/>
      <c r="C17" s="22"/>
      <c r="D17" s="22"/>
      <c r="E17" s="22"/>
      <c r="F17" s="22"/>
      <c r="G17" s="22"/>
      <c r="H17" s="22"/>
      <c r="I17" s="22"/>
      <c r="J17" s="22"/>
      <c r="K17" s="22"/>
    </row>
    <row r="18" spans="1:11" ht="28.5" customHeight="1">
      <c r="A18" s="558" t="s">
        <v>702</v>
      </c>
      <c r="B18" s="558"/>
      <c r="C18" s="558"/>
      <c r="D18" s="558"/>
      <c r="E18" s="558"/>
      <c r="F18" s="558"/>
      <c r="G18" s="558"/>
      <c r="H18" s="22"/>
      <c r="I18" s="22"/>
      <c r="J18" s="22"/>
      <c r="K18" s="22"/>
    </row>
    <row r="19" spans="1:11" ht="15.75" customHeight="1">
      <c r="A19" s="57"/>
      <c r="B19" s="57"/>
      <c r="C19" s="57"/>
      <c r="D19" s="57"/>
      <c r="E19" s="57"/>
      <c r="F19" s="57"/>
      <c r="G19" s="57"/>
      <c r="H19" s="22"/>
      <c r="I19" s="22"/>
      <c r="J19" s="22"/>
      <c r="K19" s="22"/>
    </row>
    <row r="20" spans="1:11" ht="13.5" thickBot="1">
      <c r="A20" s="567" t="s">
        <v>502</v>
      </c>
      <c r="B20" s="567"/>
      <c r="C20" s="567"/>
      <c r="D20" s="567"/>
      <c r="E20" s="567"/>
      <c r="F20" s="567"/>
      <c r="G20" s="54"/>
      <c r="H20" s="22"/>
      <c r="I20" s="22"/>
      <c r="J20" s="22"/>
      <c r="K20" s="22"/>
    </row>
    <row r="21" spans="1:11" ht="13.5" thickBot="1">
      <c r="A21" s="305" t="s">
        <v>178</v>
      </c>
      <c r="B21" s="306" t="s">
        <v>179</v>
      </c>
      <c r="C21" s="306" t="s">
        <v>28</v>
      </c>
      <c r="D21" s="306" t="s">
        <v>25</v>
      </c>
      <c r="E21" s="306" t="s">
        <v>26</v>
      </c>
      <c r="F21" s="309" t="s">
        <v>27</v>
      </c>
      <c r="G21" s="272" t="s">
        <v>689</v>
      </c>
      <c r="H21" s="22"/>
      <c r="I21" s="22"/>
      <c r="J21" s="22"/>
      <c r="K21" s="22"/>
    </row>
    <row r="22" spans="1:11" ht="13.5" thickBot="1">
      <c r="A22" s="26">
        <v>940</v>
      </c>
      <c r="B22" s="26">
        <v>6171</v>
      </c>
      <c r="C22" s="26">
        <v>5169</v>
      </c>
      <c r="D22" s="268">
        <v>40</v>
      </c>
      <c r="E22" s="26">
        <v>49</v>
      </c>
      <c r="F22" s="26" t="s">
        <v>190</v>
      </c>
      <c r="G22" s="74">
        <v>160</v>
      </c>
      <c r="H22" s="22"/>
      <c r="I22" s="22"/>
      <c r="J22" s="22"/>
      <c r="K22" s="22"/>
    </row>
    <row r="23" spans="1:11" ht="13.5" thickBot="1">
      <c r="A23" s="307" t="s">
        <v>176</v>
      </c>
      <c r="B23" s="308"/>
      <c r="C23" s="308"/>
      <c r="D23" s="308"/>
      <c r="E23" s="308"/>
      <c r="F23" s="311"/>
      <c r="G23" s="63">
        <f>SUM(G22:G22)</f>
        <v>160</v>
      </c>
      <c r="H23" s="22"/>
      <c r="I23" s="22"/>
      <c r="J23" s="22"/>
      <c r="K23" s="22"/>
    </row>
    <row r="24" spans="1:11" ht="12.75">
      <c r="A24" s="41"/>
      <c r="B24" s="24"/>
      <c r="C24" s="24"/>
      <c r="D24" s="24"/>
      <c r="E24" s="24"/>
      <c r="F24" s="24"/>
      <c r="G24" s="64"/>
      <c r="H24" s="22"/>
      <c r="I24" s="22"/>
      <c r="J24" s="22"/>
      <c r="K24" s="22"/>
    </row>
    <row r="25" spans="1:11" ht="12.75" customHeight="1">
      <c r="A25" s="568" t="s">
        <v>471</v>
      </c>
      <c r="B25" s="568"/>
      <c r="C25" s="568"/>
      <c r="D25" s="568"/>
      <c r="E25" s="568"/>
      <c r="F25" s="568"/>
      <c r="G25" s="64"/>
      <c r="H25" s="22"/>
      <c r="I25" s="22"/>
      <c r="J25" s="22"/>
      <c r="K25" s="22"/>
    </row>
    <row r="26" spans="1:11" ht="12.75">
      <c r="A26" s="566" t="s">
        <v>470</v>
      </c>
      <c r="B26" s="566"/>
      <c r="C26" s="566"/>
      <c r="D26" s="566"/>
      <c r="E26" s="566"/>
      <c r="F26" s="566"/>
      <c r="G26" s="566"/>
      <c r="H26" s="22"/>
      <c r="I26" s="22"/>
      <c r="J26" s="22"/>
      <c r="K26" s="22"/>
    </row>
    <row r="27" spans="1:11" ht="26.25" customHeight="1">
      <c r="A27" s="559" t="s">
        <v>409</v>
      </c>
      <c r="B27" s="558"/>
      <c r="C27" s="558"/>
      <c r="D27" s="558"/>
      <c r="E27" s="558"/>
      <c r="F27" s="558"/>
      <c r="G27" s="558"/>
      <c r="H27" s="22"/>
      <c r="I27" s="22"/>
      <c r="J27" s="22"/>
      <c r="K27" s="22"/>
    </row>
    <row r="28" spans="1:11" ht="12.75">
      <c r="A28" s="57"/>
      <c r="B28" s="57"/>
      <c r="C28" s="57"/>
      <c r="D28" s="57"/>
      <c r="E28" s="57"/>
      <c r="F28" s="57"/>
      <c r="G28" s="57"/>
      <c r="H28" s="22"/>
      <c r="I28" s="22"/>
      <c r="J28" s="22"/>
      <c r="K28" s="22"/>
    </row>
    <row r="29" spans="1:11" ht="12.75">
      <c r="A29" s="57"/>
      <c r="B29" s="57"/>
      <c r="C29" s="57"/>
      <c r="D29" s="57"/>
      <c r="E29" s="57"/>
      <c r="F29" s="57"/>
      <c r="G29" s="57"/>
      <c r="H29" s="22"/>
      <c r="I29" s="22"/>
      <c r="J29" s="22"/>
      <c r="K29" s="22"/>
    </row>
    <row r="30" spans="1:11" ht="13.5" thickBot="1">
      <c r="A30" s="567" t="s">
        <v>503</v>
      </c>
      <c r="B30" s="567"/>
      <c r="C30" s="567"/>
      <c r="D30" s="567"/>
      <c r="E30" s="567"/>
      <c r="F30" s="567"/>
      <c r="G30" s="54"/>
      <c r="H30" s="22"/>
      <c r="I30" s="22"/>
      <c r="J30" s="22"/>
      <c r="K30" s="22"/>
    </row>
    <row r="31" spans="1:11" ht="13.5" thickBot="1">
      <c r="A31" s="305" t="s">
        <v>178</v>
      </c>
      <c r="B31" s="306" t="s">
        <v>179</v>
      </c>
      <c r="C31" s="306" t="s">
        <v>28</v>
      </c>
      <c r="D31" s="306" t="s">
        <v>25</v>
      </c>
      <c r="E31" s="306" t="s">
        <v>26</v>
      </c>
      <c r="F31" s="309" t="s">
        <v>27</v>
      </c>
      <c r="G31" s="272" t="s">
        <v>689</v>
      </c>
      <c r="H31" s="22"/>
      <c r="I31" s="22"/>
      <c r="J31" s="22"/>
      <c r="K31" s="22"/>
    </row>
    <row r="32" spans="1:11" ht="13.5" thickBot="1">
      <c r="A32" s="26">
        <v>940</v>
      </c>
      <c r="B32" s="26">
        <v>6171</v>
      </c>
      <c r="C32" s="26">
        <v>5901</v>
      </c>
      <c r="D32" s="26">
        <v>40</v>
      </c>
      <c r="E32" s="26">
        <v>0</v>
      </c>
      <c r="F32" s="26" t="s">
        <v>215</v>
      </c>
      <c r="G32" s="74">
        <v>890</v>
      </c>
      <c r="H32" s="22"/>
      <c r="I32" s="22"/>
      <c r="J32" s="22"/>
      <c r="K32" s="22"/>
    </row>
    <row r="33" spans="1:11" ht="13.5" thickBot="1">
      <c r="A33" s="307" t="s">
        <v>176</v>
      </c>
      <c r="B33" s="308"/>
      <c r="C33" s="308"/>
      <c r="D33" s="308"/>
      <c r="E33" s="308"/>
      <c r="F33" s="311"/>
      <c r="G33" s="63">
        <f>SUM(G32:G32)</f>
        <v>890</v>
      </c>
      <c r="H33" s="22"/>
      <c r="I33" s="22"/>
      <c r="J33" s="22"/>
      <c r="K33" s="22"/>
    </row>
    <row r="34" spans="1:11" ht="12.75">
      <c r="A34" s="41"/>
      <c r="B34" s="24"/>
      <c r="C34" s="24"/>
      <c r="D34" s="24"/>
      <c r="E34" s="24"/>
      <c r="F34" s="24"/>
      <c r="G34" s="64"/>
      <c r="H34" s="22"/>
      <c r="I34" s="22"/>
      <c r="J34" s="22"/>
      <c r="K34" s="22"/>
    </row>
    <row r="35" spans="1:11" ht="12.75">
      <c r="A35" s="41"/>
      <c r="B35" s="24"/>
      <c r="C35" s="24"/>
      <c r="D35" s="24"/>
      <c r="E35" s="24"/>
      <c r="F35" s="24"/>
      <c r="G35" s="64"/>
      <c r="H35" s="22"/>
      <c r="I35" s="22"/>
      <c r="J35" s="22"/>
      <c r="K35" s="22"/>
    </row>
    <row r="36" spans="1:11" ht="12.75">
      <c r="A36" s="568" t="s">
        <v>472</v>
      </c>
      <c r="B36" s="568"/>
      <c r="C36" s="568"/>
      <c r="D36" s="568"/>
      <c r="E36" s="568"/>
      <c r="F36" s="568"/>
      <c r="G36" s="22"/>
      <c r="H36" s="22"/>
      <c r="I36" s="22"/>
      <c r="J36" s="22"/>
      <c r="K36" s="22"/>
    </row>
    <row r="37" spans="1:11" ht="13.5" customHeight="1">
      <c r="A37" s="566" t="s">
        <v>251</v>
      </c>
      <c r="B37" s="566"/>
      <c r="C37" s="566"/>
      <c r="D37" s="566"/>
      <c r="E37" s="566"/>
      <c r="F37" s="566"/>
      <c r="G37" s="566"/>
      <c r="H37" s="22"/>
      <c r="I37" s="22"/>
      <c r="J37" s="22"/>
      <c r="K37" s="22"/>
    </row>
    <row r="38" spans="1:11" ht="27" customHeight="1">
      <c r="A38" s="559" t="s">
        <v>638</v>
      </c>
      <c r="B38" s="558"/>
      <c r="C38" s="558"/>
      <c r="D38" s="558"/>
      <c r="E38" s="558"/>
      <c r="F38" s="558"/>
      <c r="G38" s="558"/>
      <c r="H38" s="22"/>
      <c r="I38" s="22"/>
      <c r="J38" s="22"/>
      <c r="K38" s="22"/>
    </row>
    <row r="39" spans="1:11" ht="13.5" customHeight="1">
      <c r="A39" s="58"/>
      <c r="B39" s="57"/>
      <c r="C39" s="57"/>
      <c r="D39" s="57"/>
      <c r="E39" s="57"/>
      <c r="F39" s="57"/>
      <c r="G39" s="57"/>
      <c r="H39" s="22"/>
      <c r="I39" s="22"/>
      <c r="J39" s="22"/>
      <c r="K39" s="22"/>
    </row>
    <row r="40" spans="1:11" ht="13.5" thickBot="1">
      <c r="A40" s="567" t="s">
        <v>504</v>
      </c>
      <c r="B40" s="567"/>
      <c r="C40" s="567"/>
      <c r="D40" s="567"/>
      <c r="E40" s="567"/>
      <c r="F40" s="567"/>
      <c r="G40" s="54"/>
      <c r="H40" s="22"/>
      <c r="I40" s="22"/>
      <c r="J40" s="22"/>
      <c r="K40" s="22"/>
    </row>
    <row r="41" spans="1:11" ht="14.25" customHeight="1" thickBot="1">
      <c r="A41" s="305" t="s">
        <v>178</v>
      </c>
      <c r="B41" s="306" t="s">
        <v>179</v>
      </c>
      <c r="C41" s="306" t="s">
        <v>28</v>
      </c>
      <c r="D41" s="306" t="s">
        <v>25</v>
      </c>
      <c r="E41" s="306" t="s">
        <v>26</v>
      </c>
      <c r="F41" s="309" t="s">
        <v>27</v>
      </c>
      <c r="G41" s="20" t="s">
        <v>689</v>
      </c>
      <c r="H41" s="22"/>
      <c r="I41" s="22"/>
      <c r="J41" s="22"/>
      <c r="K41" s="22"/>
    </row>
    <row r="42" spans="1:11" ht="12.75">
      <c r="A42" s="26">
        <v>941</v>
      </c>
      <c r="B42" s="26">
        <v>6171</v>
      </c>
      <c r="C42" s="26">
        <v>5169</v>
      </c>
      <c r="D42" s="26">
        <v>41</v>
      </c>
      <c r="E42" s="26">
        <v>810</v>
      </c>
      <c r="F42" s="26" t="s">
        <v>190</v>
      </c>
      <c r="G42" s="74">
        <v>2012.5</v>
      </c>
      <c r="H42" s="22"/>
      <c r="I42" s="22"/>
      <c r="J42" s="22"/>
      <c r="K42" s="22"/>
    </row>
    <row r="43" spans="1:11" ht="12.75">
      <c r="A43" s="26">
        <v>941</v>
      </c>
      <c r="B43" s="26">
        <v>6171</v>
      </c>
      <c r="C43" s="26">
        <v>5011</v>
      </c>
      <c r="D43" s="26">
        <v>41</v>
      </c>
      <c r="E43" s="26">
        <v>810</v>
      </c>
      <c r="F43" s="26" t="s">
        <v>219</v>
      </c>
      <c r="G43" s="310">
        <v>102.5</v>
      </c>
      <c r="H43" s="22"/>
      <c r="I43" s="22"/>
      <c r="J43" s="22"/>
      <c r="K43" s="22"/>
    </row>
    <row r="44" spans="1:11" ht="12.75">
      <c r="A44" s="26">
        <v>941</v>
      </c>
      <c r="B44" s="26">
        <v>6171</v>
      </c>
      <c r="C44" s="26">
        <v>5023</v>
      </c>
      <c r="D44" s="26">
        <v>41</v>
      </c>
      <c r="E44" s="26">
        <v>810</v>
      </c>
      <c r="F44" s="26" t="s">
        <v>218</v>
      </c>
      <c r="G44" s="310">
        <v>5</v>
      </c>
      <c r="H44" s="22"/>
      <c r="I44" s="22"/>
      <c r="J44" s="22"/>
      <c r="K44" s="22"/>
    </row>
    <row r="45" spans="1:11" ht="12.75">
      <c r="A45" s="26">
        <v>941</v>
      </c>
      <c r="B45" s="26">
        <v>6171</v>
      </c>
      <c r="C45" s="26">
        <v>5164</v>
      </c>
      <c r="D45" s="26">
        <v>41</v>
      </c>
      <c r="E45" s="26">
        <v>810</v>
      </c>
      <c r="F45" s="26" t="s">
        <v>211</v>
      </c>
      <c r="G45" s="310">
        <v>20</v>
      </c>
      <c r="H45" s="22"/>
      <c r="I45" s="22"/>
      <c r="J45" s="22"/>
      <c r="K45" s="22"/>
    </row>
    <row r="46" spans="1:11" ht="12.75">
      <c r="A46" s="26">
        <v>941</v>
      </c>
      <c r="B46" s="26">
        <v>6171</v>
      </c>
      <c r="C46" s="26">
        <v>5175</v>
      </c>
      <c r="D46" s="26">
        <v>41</v>
      </c>
      <c r="E46" s="26">
        <v>810</v>
      </c>
      <c r="F46" s="26" t="s">
        <v>33</v>
      </c>
      <c r="G46" s="310">
        <v>160</v>
      </c>
      <c r="H46" s="22"/>
      <c r="I46" s="22"/>
      <c r="J46" s="22"/>
      <c r="K46" s="22"/>
    </row>
    <row r="47" spans="1:11" ht="13.5" thickBot="1">
      <c r="A47" s="26">
        <v>941</v>
      </c>
      <c r="B47" s="26">
        <v>6171</v>
      </c>
      <c r="C47" s="26">
        <v>5499</v>
      </c>
      <c r="D47" s="26">
        <v>41</v>
      </c>
      <c r="E47" s="26">
        <v>810</v>
      </c>
      <c r="F47" s="26" t="s">
        <v>826</v>
      </c>
      <c r="G47" s="310">
        <v>1800</v>
      </c>
      <c r="H47" s="22"/>
      <c r="I47" s="22"/>
      <c r="J47" s="22"/>
      <c r="K47" s="22"/>
    </row>
    <row r="48" spans="1:11" ht="13.5" thickBot="1">
      <c r="A48" s="307" t="s">
        <v>176</v>
      </c>
      <c r="B48" s="308"/>
      <c r="C48" s="308"/>
      <c r="D48" s="308"/>
      <c r="E48" s="308"/>
      <c r="F48" s="308"/>
      <c r="G48" s="63">
        <f>SUM(G42:G47)</f>
        <v>4100</v>
      </c>
      <c r="H48" s="22"/>
      <c r="I48" s="22"/>
      <c r="J48" s="22"/>
      <c r="K48" s="22"/>
    </row>
    <row r="49" spans="1:11" ht="12.75">
      <c r="A49" s="58"/>
      <c r="B49" s="57"/>
      <c r="C49" s="57"/>
      <c r="D49" s="57"/>
      <c r="E49" s="57"/>
      <c r="F49" s="57"/>
      <c r="G49" s="57"/>
      <c r="H49" s="22"/>
      <c r="I49" s="22"/>
      <c r="J49" s="22"/>
      <c r="K49" s="22"/>
    </row>
    <row r="50" spans="1:11" ht="12.75">
      <c r="A50" s="56" t="s">
        <v>94</v>
      </c>
      <c r="B50" s="22"/>
      <c r="C50" s="22"/>
      <c r="D50" s="22"/>
      <c r="E50" s="22"/>
      <c r="F50" s="22"/>
      <c r="G50" s="22"/>
      <c r="H50" s="22"/>
      <c r="I50" s="22"/>
      <c r="J50" s="22"/>
      <c r="K50" s="22"/>
    </row>
    <row r="51" spans="1:11" ht="12.75">
      <c r="A51" s="53" t="s">
        <v>382</v>
      </c>
      <c r="B51" s="22"/>
      <c r="C51" s="22"/>
      <c r="D51" s="22"/>
      <c r="E51" s="22"/>
      <c r="F51" s="22"/>
      <c r="G51" s="22"/>
      <c r="H51" s="22"/>
      <c r="I51" s="22"/>
      <c r="J51" s="22"/>
      <c r="K51" s="22"/>
    </row>
    <row r="52" spans="1:11" ht="24.75" customHeight="1">
      <c r="A52" s="559" t="s">
        <v>639</v>
      </c>
      <c r="B52" s="558"/>
      <c r="C52" s="558"/>
      <c r="D52" s="558"/>
      <c r="E52" s="558"/>
      <c r="F52" s="558"/>
      <c r="G52" s="558"/>
      <c r="H52" s="22"/>
      <c r="I52" s="22"/>
      <c r="J52" s="22"/>
      <c r="K52" s="22"/>
    </row>
    <row r="53" spans="1:11" ht="15" customHeight="1">
      <c r="A53" s="58"/>
      <c r="B53" s="57"/>
      <c r="C53" s="57"/>
      <c r="D53" s="57"/>
      <c r="E53" s="57"/>
      <c r="F53" s="57"/>
      <c r="G53" s="57"/>
      <c r="H53" s="22"/>
      <c r="I53" s="22"/>
      <c r="J53" s="22"/>
      <c r="K53" s="22"/>
    </row>
    <row r="54" spans="1:11" ht="12.75" customHeight="1">
      <c r="A54" s="53" t="s">
        <v>526</v>
      </c>
      <c r="B54" s="22"/>
      <c r="C54" s="22"/>
      <c r="D54" s="22"/>
      <c r="E54" s="22"/>
      <c r="F54" s="22"/>
      <c r="G54" s="22"/>
      <c r="H54" s="22"/>
      <c r="I54" s="22"/>
      <c r="J54" s="22"/>
      <c r="K54" s="22"/>
    </row>
    <row r="55" spans="1:11" ht="12.75" customHeight="1">
      <c r="A55" s="555" t="s">
        <v>606</v>
      </c>
      <c r="B55" s="558"/>
      <c r="C55" s="558"/>
      <c r="D55" s="558"/>
      <c r="E55" s="558"/>
      <c r="F55" s="558"/>
      <c r="G55" s="547"/>
      <c r="H55" s="547"/>
      <c r="I55" s="547"/>
      <c r="J55" s="547"/>
      <c r="K55" s="547"/>
    </row>
    <row r="56" spans="1:11" ht="12.75" customHeight="1">
      <c r="A56" s="47"/>
      <c r="B56" s="57"/>
      <c r="C56" s="57"/>
      <c r="D56" s="57"/>
      <c r="E56" s="57"/>
      <c r="F56" s="57"/>
      <c r="G56" s="358"/>
      <c r="H56" s="358"/>
      <c r="I56" s="358"/>
      <c r="J56" s="358"/>
      <c r="K56" s="358"/>
    </row>
    <row r="57" spans="1:11" ht="12.75" customHeight="1">
      <c r="A57" s="566" t="s">
        <v>573</v>
      </c>
      <c r="B57" s="566"/>
      <c r="C57" s="566"/>
      <c r="D57" s="566"/>
      <c r="E57" s="566"/>
      <c r="F57" s="566"/>
      <c r="G57" s="566"/>
      <c r="H57" s="358"/>
      <c r="I57" s="358"/>
      <c r="J57" s="358"/>
      <c r="K57" s="358"/>
    </row>
    <row r="58" spans="1:11" ht="12.75" customHeight="1">
      <c r="A58" s="573" t="s">
        <v>607</v>
      </c>
      <c r="B58" s="573"/>
      <c r="C58" s="573"/>
      <c r="D58" s="573"/>
      <c r="E58" s="573"/>
      <c r="F58" s="573"/>
      <c r="G58" s="573"/>
      <c r="H58" s="358"/>
      <c r="I58" s="358"/>
      <c r="J58" s="358"/>
      <c r="K58" s="358"/>
    </row>
    <row r="59" spans="1:11" ht="12.75" customHeight="1">
      <c r="A59" s="47"/>
      <c r="B59" s="57"/>
      <c r="C59" s="57"/>
      <c r="D59" s="57"/>
      <c r="E59" s="57"/>
      <c r="F59" s="57"/>
      <c r="G59" s="358"/>
      <c r="H59" s="358"/>
      <c r="I59" s="358"/>
      <c r="J59" s="358"/>
      <c r="K59" s="358"/>
    </row>
    <row r="60" spans="1:11" ht="12.75" customHeight="1">
      <c r="A60" s="53" t="s">
        <v>71</v>
      </c>
      <c r="B60" s="57"/>
      <c r="C60" s="57"/>
      <c r="D60" s="57"/>
      <c r="E60" s="57"/>
      <c r="F60" s="57"/>
      <c r="G60" s="358"/>
      <c r="H60" s="358"/>
      <c r="I60" s="358"/>
      <c r="J60" s="358"/>
      <c r="K60" s="358"/>
    </row>
    <row r="61" spans="1:11" ht="12.75" customHeight="1">
      <c r="A61" s="555" t="s">
        <v>809</v>
      </c>
      <c r="B61" s="558"/>
      <c r="C61" s="558"/>
      <c r="D61" s="558"/>
      <c r="E61" s="558"/>
      <c r="F61" s="558"/>
      <c r="G61" s="547"/>
      <c r="H61" s="547"/>
      <c r="I61" s="547"/>
      <c r="J61" s="547"/>
      <c r="K61" s="547"/>
    </row>
    <row r="62" spans="1:11" ht="12.75" customHeight="1">
      <c r="A62" s="47"/>
      <c r="B62" s="57"/>
      <c r="C62" s="57"/>
      <c r="D62" s="57"/>
      <c r="E62" s="57"/>
      <c r="F62" s="57"/>
      <c r="G62" s="358"/>
      <c r="H62" s="358"/>
      <c r="I62" s="358"/>
      <c r="J62" s="358"/>
      <c r="K62" s="358"/>
    </row>
    <row r="63" spans="1:11" ht="12.75" customHeight="1">
      <c r="A63" s="53" t="s">
        <v>296</v>
      </c>
      <c r="B63" s="22"/>
      <c r="C63" s="22"/>
      <c r="D63" s="22"/>
      <c r="E63" s="22"/>
      <c r="F63" s="22"/>
      <c r="G63" s="22"/>
      <c r="H63" s="358"/>
      <c r="I63" s="358"/>
      <c r="J63" s="358"/>
      <c r="K63" s="358"/>
    </row>
    <row r="64" spans="1:11" ht="12.75" customHeight="1">
      <c r="A64" s="558" t="s">
        <v>640</v>
      </c>
      <c r="B64" s="558"/>
      <c r="C64" s="558"/>
      <c r="D64" s="558"/>
      <c r="E64" s="558"/>
      <c r="F64" s="558"/>
      <c r="G64" s="558"/>
      <c r="H64" s="358"/>
      <c r="I64" s="358"/>
      <c r="J64" s="358"/>
      <c r="K64" s="358"/>
    </row>
    <row r="65" spans="1:11" ht="12.75" customHeight="1">
      <c r="A65" s="57"/>
      <c r="B65" s="57"/>
      <c r="C65" s="57"/>
      <c r="D65" s="57"/>
      <c r="E65" s="57"/>
      <c r="F65" s="57"/>
      <c r="G65" s="57"/>
      <c r="H65" s="358"/>
      <c r="I65" s="358"/>
      <c r="J65" s="358"/>
      <c r="K65" s="358"/>
    </row>
    <row r="66" spans="1:11" ht="12.75">
      <c r="A66" s="53" t="s">
        <v>827</v>
      </c>
      <c r="B66" s="22"/>
      <c r="C66" s="22"/>
      <c r="D66" s="22"/>
      <c r="E66" s="22"/>
      <c r="F66" s="22"/>
      <c r="G66" s="22"/>
      <c r="H66" s="22"/>
      <c r="I66" s="22"/>
      <c r="J66" s="22"/>
      <c r="K66" s="22"/>
    </row>
    <row r="67" spans="1:11" ht="15" customHeight="1">
      <c r="A67" s="558" t="s">
        <v>810</v>
      </c>
      <c r="B67" s="558"/>
      <c r="C67" s="558"/>
      <c r="D67" s="558"/>
      <c r="E67" s="558"/>
      <c r="F67" s="558"/>
      <c r="G67" s="558"/>
      <c r="H67" s="22"/>
      <c r="I67" s="22"/>
      <c r="J67" s="22"/>
      <c r="K67" s="22"/>
    </row>
    <row r="68" spans="1:11" ht="60" customHeight="1">
      <c r="A68" s="57"/>
      <c r="B68" s="57"/>
      <c r="C68" s="57"/>
      <c r="D68" s="57"/>
      <c r="E68" s="57"/>
      <c r="F68" s="57"/>
      <c r="G68" s="57"/>
      <c r="H68" s="22"/>
      <c r="I68" s="22"/>
      <c r="J68" s="22"/>
      <c r="K68" s="22"/>
    </row>
    <row r="69" spans="1:11" ht="13.5" thickBot="1">
      <c r="A69" s="53" t="s">
        <v>505</v>
      </c>
      <c r="B69" s="22"/>
      <c r="C69" s="22"/>
      <c r="D69" s="22"/>
      <c r="E69" s="22"/>
      <c r="F69" s="22"/>
      <c r="G69" s="22"/>
      <c r="H69" s="22"/>
      <c r="I69" s="22"/>
      <c r="J69" s="22"/>
      <c r="K69" s="22"/>
    </row>
    <row r="70" spans="1:11" ht="14.25" customHeight="1" thickBot="1">
      <c r="A70" s="305" t="s">
        <v>178</v>
      </c>
      <c r="B70" s="306" t="s">
        <v>179</v>
      </c>
      <c r="C70" s="306" t="s">
        <v>28</v>
      </c>
      <c r="D70" s="306" t="s">
        <v>25</v>
      </c>
      <c r="E70" s="306" t="s">
        <v>26</v>
      </c>
      <c r="F70" s="309" t="s">
        <v>27</v>
      </c>
      <c r="G70" s="20" t="s">
        <v>689</v>
      </c>
      <c r="H70" s="22"/>
      <c r="I70" s="22"/>
      <c r="J70" s="22"/>
      <c r="K70" s="22"/>
    </row>
    <row r="71" spans="1:11" ht="12.75">
      <c r="A71" s="106">
        <v>941</v>
      </c>
      <c r="B71" s="106">
        <v>6171</v>
      </c>
      <c r="C71" s="106">
        <v>5038</v>
      </c>
      <c r="D71" s="106">
        <v>41</v>
      </c>
      <c r="E71" s="106">
        <v>0</v>
      </c>
      <c r="F71" s="106" t="s">
        <v>815</v>
      </c>
      <c r="G71" s="74">
        <v>540</v>
      </c>
      <c r="H71" s="22"/>
      <c r="I71" s="22"/>
      <c r="J71" s="22"/>
      <c r="K71" s="22"/>
    </row>
    <row r="72" spans="1:11" ht="12.75">
      <c r="A72" s="26">
        <v>941</v>
      </c>
      <c r="B72" s="26">
        <v>6171</v>
      </c>
      <c r="C72" s="26">
        <v>5167</v>
      </c>
      <c r="D72" s="26">
        <v>41</v>
      </c>
      <c r="E72" s="26">
        <v>0</v>
      </c>
      <c r="F72" s="26" t="s">
        <v>285</v>
      </c>
      <c r="G72" s="74">
        <v>1130.2</v>
      </c>
      <c r="H72" s="22"/>
      <c r="I72" s="22"/>
      <c r="J72" s="22"/>
      <c r="K72" s="22"/>
    </row>
    <row r="73" spans="1:11" ht="12.75">
      <c r="A73" s="26">
        <v>941</v>
      </c>
      <c r="B73" s="26">
        <v>6171</v>
      </c>
      <c r="C73" s="26">
        <v>5169</v>
      </c>
      <c r="D73" s="26">
        <v>41</v>
      </c>
      <c r="E73" s="26">
        <v>0</v>
      </c>
      <c r="F73" s="26" t="s">
        <v>190</v>
      </c>
      <c r="G73" s="74">
        <v>60</v>
      </c>
      <c r="H73" s="22"/>
      <c r="I73" s="22"/>
      <c r="J73" s="22"/>
      <c r="K73" s="22"/>
    </row>
    <row r="74" spans="1:11" ht="13.5" thickBot="1">
      <c r="A74" s="26">
        <v>941</v>
      </c>
      <c r="B74" s="26">
        <v>6171</v>
      </c>
      <c r="C74" s="26">
        <v>5176</v>
      </c>
      <c r="D74" s="26">
        <v>41</v>
      </c>
      <c r="E74" s="26">
        <v>0</v>
      </c>
      <c r="F74" s="26" t="s">
        <v>828</v>
      </c>
      <c r="G74" s="310">
        <v>40</v>
      </c>
      <c r="H74" s="22"/>
      <c r="I74" s="22"/>
      <c r="J74" s="22"/>
      <c r="K74" s="22"/>
    </row>
    <row r="75" spans="1:11" ht="13.5" thickBot="1">
      <c r="A75" s="307" t="s">
        <v>176</v>
      </c>
      <c r="B75" s="308"/>
      <c r="C75" s="308"/>
      <c r="D75" s="308"/>
      <c r="E75" s="308"/>
      <c r="F75" s="308"/>
      <c r="G75" s="63">
        <f>SUM(G71:G74)</f>
        <v>1770.2</v>
      </c>
      <c r="H75" s="22"/>
      <c r="I75" s="22"/>
      <c r="J75" s="22"/>
      <c r="K75" s="22"/>
    </row>
    <row r="76" spans="1:11" ht="12.75">
      <c r="A76" s="41"/>
      <c r="B76" s="24"/>
      <c r="C76" s="24"/>
      <c r="D76" s="24"/>
      <c r="E76" s="24"/>
      <c r="F76" s="24"/>
      <c r="G76" s="64"/>
      <c r="H76" s="22"/>
      <c r="I76" s="22"/>
      <c r="J76" s="22"/>
      <c r="K76" s="22"/>
    </row>
    <row r="77" spans="1:11" ht="12.75">
      <c r="A77" s="56" t="s">
        <v>137</v>
      </c>
      <c r="B77" s="22"/>
      <c r="C77" s="22"/>
      <c r="D77" s="22"/>
      <c r="E77" s="22"/>
      <c r="F77" s="22"/>
      <c r="G77" s="22"/>
      <c r="H77" s="22"/>
      <c r="I77" s="22"/>
      <c r="J77" s="22"/>
      <c r="K77" s="22"/>
    </row>
    <row r="78" spans="1:11" ht="12.75">
      <c r="A78" s="53" t="s">
        <v>814</v>
      </c>
      <c r="B78" s="22"/>
      <c r="C78" s="22"/>
      <c r="D78" s="22"/>
      <c r="E78" s="22"/>
      <c r="F78" s="22"/>
      <c r="G78" s="22"/>
      <c r="H78" s="22"/>
      <c r="I78" s="22"/>
      <c r="J78" s="22"/>
      <c r="K78" s="22"/>
    </row>
    <row r="79" spans="1:11" ht="26.25" customHeight="1">
      <c r="A79" s="559" t="s">
        <v>574</v>
      </c>
      <c r="B79" s="558"/>
      <c r="C79" s="558"/>
      <c r="D79" s="558"/>
      <c r="E79" s="558"/>
      <c r="F79" s="558"/>
      <c r="G79" s="558"/>
      <c r="H79" s="22"/>
      <c r="I79" s="22"/>
      <c r="J79" s="22"/>
      <c r="K79" s="22"/>
    </row>
    <row r="80" spans="1:11" ht="12.75">
      <c r="A80" s="54"/>
      <c r="B80" s="22"/>
      <c r="C80" s="22"/>
      <c r="D80" s="22"/>
      <c r="E80" s="22"/>
      <c r="F80" s="22"/>
      <c r="G80" s="22"/>
      <c r="H80" s="22"/>
      <c r="I80" s="22"/>
      <c r="J80" s="22"/>
      <c r="K80" s="22"/>
    </row>
    <row r="81" spans="1:11" ht="12.75">
      <c r="A81" s="53" t="s">
        <v>70</v>
      </c>
      <c r="B81" s="22"/>
      <c r="C81" s="22"/>
      <c r="D81" s="22"/>
      <c r="E81" s="22"/>
      <c r="F81" s="22"/>
      <c r="G81" s="22"/>
      <c r="H81" s="22"/>
      <c r="I81" s="22"/>
      <c r="J81" s="22"/>
      <c r="K81" s="22"/>
    </row>
    <row r="82" spans="1:11" ht="13.5" customHeight="1">
      <c r="A82" s="558" t="s">
        <v>575</v>
      </c>
      <c r="B82" s="558"/>
      <c r="C82" s="558"/>
      <c r="D82" s="558"/>
      <c r="E82" s="558"/>
      <c r="F82" s="558"/>
      <c r="G82" s="558"/>
      <c r="H82" s="22"/>
      <c r="I82" s="22"/>
      <c r="J82" s="22"/>
      <c r="K82" s="22"/>
    </row>
    <row r="83" spans="1:11" ht="12.75" customHeight="1">
      <c r="A83" s="22"/>
      <c r="B83" s="22"/>
      <c r="C83" s="22"/>
      <c r="D83" s="22"/>
      <c r="E83" s="22"/>
      <c r="F83" s="22"/>
      <c r="G83" s="22"/>
      <c r="H83" s="22"/>
      <c r="I83" s="22"/>
      <c r="J83" s="22"/>
      <c r="K83" s="22"/>
    </row>
    <row r="84" spans="1:11" ht="15" customHeight="1">
      <c r="A84" s="53" t="s">
        <v>382</v>
      </c>
      <c r="B84" s="22"/>
      <c r="C84" s="22"/>
      <c r="D84" s="22"/>
      <c r="E84" s="22"/>
      <c r="F84" s="22"/>
      <c r="G84" s="22"/>
      <c r="H84" s="22"/>
      <c r="I84" s="22"/>
      <c r="J84" s="22"/>
      <c r="K84" s="22"/>
    </row>
    <row r="85" spans="1:11" ht="12.75" customHeight="1">
      <c r="A85" s="558" t="s">
        <v>576</v>
      </c>
      <c r="B85" s="558"/>
      <c r="C85" s="558"/>
      <c r="D85" s="558"/>
      <c r="E85" s="558"/>
      <c r="F85" s="558"/>
      <c r="G85" s="558"/>
      <c r="H85" s="22"/>
      <c r="I85" s="22"/>
      <c r="J85" s="22"/>
      <c r="K85" s="22"/>
    </row>
    <row r="86" spans="1:11" ht="9" customHeight="1">
      <c r="A86" s="57"/>
      <c r="B86" s="57"/>
      <c r="C86" s="57"/>
      <c r="D86" s="57"/>
      <c r="E86" s="57"/>
      <c r="F86" s="57"/>
      <c r="G86" s="57"/>
      <c r="H86" s="22"/>
      <c r="I86" s="22"/>
      <c r="J86" s="22"/>
      <c r="K86" s="22"/>
    </row>
    <row r="87" spans="1:11" ht="15" customHeight="1">
      <c r="A87" s="53" t="s">
        <v>829</v>
      </c>
      <c r="B87" s="53"/>
      <c r="C87" s="53"/>
      <c r="D87" s="53"/>
      <c r="E87" s="53"/>
      <c r="F87" s="53"/>
      <c r="G87" s="53"/>
      <c r="H87" s="22"/>
      <c r="I87" s="22"/>
      <c r="J87" s="22"/>
      <c r="K87" s="22"/>
    </row>
    <row r="88" spans="1:11" ht="14.25" customHeight="1">
      <c r="A88" s="558" t="s">
        <v>577</v>
      </c>
      <c r="B88" s="558"/>
      <c r="C88" s="558"/>
      <c r="D88" s="558"/>
      <c r="E88" s="558"/>
      <c r="F88" s="558"/>
      <c r="G88" s="558"/>
      <c r="H88" s="22"/>
      <c r="I88" s="22"/>
      <c r="J88" s="22"/>
      <c r="K88" s="22"/>
    </row>
    <row r="89" spans="1:11" ht="12.75" customHeight="1">
      <c r="A89" s="22"/>
      <c r="B89" s="22"/>
      <c r="C89" s="22"/>
      <c r="D89" s="22"/>
      <c r="E89" s="22"/>
      <c r="F89" s="22"/>
      <c r="G89" s="22"/>
      <c r="H89" s="22"/>
      <c r="I89" s="22"/>
      <c r="J89" s="22"/>
      <c r="K89" s="22"/>
    </row>
    <row r="90" spans="1:11" ht="13.5" thickBot="1">
      <c r="A90" s="53" t="s">
        <v>506</v>
      </c>
      <c r="B90" s="22"/>
      <c r="C90" s="22"/>
      <c r="D90" s="22"/>
      <c r="E90" s="22"/>
      <c r="F90" s="22"/>
      <c r="G90" s="22"/>
      <c r="H90" s="22"/>
      <c r="I90" s="22"/>
      <c r="J90" s="22"/>
      <c r="K90" s="22"/>
    </row>
    <row r="91" spans="1:11" ht="14.25" customHeight="1" thickBot="1">
      <c r="A91" s="305" t="s">
        <v>178</v>
      </c>
      <c r="B91" s="306" t="s">
        <v>179</v>
      </c>
      <c r="C91" s="306" t="s">
        <v>28</v>
      </c>
      <c r="D91" s="306" t="s">
        <v>25</v>
      </c>
      <c r="E91" s="306" t="s">
        <v>26</v>
      </c>
      <c r="F91" s="309" t="s">
        <v>27</v>
      </c>
      <c r="G91" s="20" t="s">
        <v>689</v>
      </c>
      <c r="H91" s="22"/>
      <c r="I91" s="22"/>
      <c r="J91" s="22"/>
      <c r="K91" s="22"/>
    </row>
    <row r="92" spans="1:11" ht="12.75">
      <c r="A92" s="26">
        <v>942</v>
      </c>
      <c r="B92" s="26">
        <v>6112</v>
      </c>
      <c r="C92" s="26">
        <v>5023</v>
      </c>
      <c r="D92" s="26">
        <v>42</v>
      </c>
      <c r="E92" s="26">
        <v>0</v>
      </c>
      <c r="F92" s="26" t="s">
        <v>218</v>
      </c>
      <c r="G92" s="74">
        <v>14000</v>
      </c>
      <c r="H92" s="22"/>
      <c r="I92" s="24"/>
      <c r="J92" s="22"/>
      <c r="K92" s="22"/>
    </row>
    <row r="93" spans="1:11" ht="12.75">
      <c r="A93" s="26">
        <v>942</v>
      </c>
      <c r="B93" s="26">
        <v>6112</v>
      </c>
      <c r="C93" s="26">
        <v>5031</v>
      </c>
      <c r="D93" s="26">
        <v>42</v>
      </c>
      <c r="E93" s="26">
        <v>0</v>
      </c>
      <c r="F93" s="26" t="s">
        <v>900</v>
      </c>
      <c r="G93" s="74">
        <v>3500</v>
      </c>
      <c r="H93" s="22"/>
      <c r="I93" s="24"/>
      <c r="J93" s="22"/>
      <c r="K93" s="22"/>
    </row>
    <row r="94" spans="1:11" ht="12.75">
      <c r="A94" s="26">
        <v>942</v>
      </c>
      <c r="B94" s="26">
        <v>6112</v>
      </c>
      <c r="C94" s="26">
        <v>5032</v>
      </c>
      <c r="D94" s="26">
        <v>42</v>
      </c>
      <c r="E94" s="26">
        <v>0</v>
      </c>
      <c r="F94" s="26" t="s">
        <v>901</v>
      </c>
      <c r="G94" s="74">
        <v>1430</v>
      </c>
      <c r="H94" s="22"/>
      <c r="I94" s="24"/>
      <c r="J94" s="22"/>
      <c r="K94" s="22"/>
    </row>
    <row r="95" spans="1:11" ht="12.75">
      <c r="A95" s="26">
        <v>942</v>
      </c>
      <c r="B95" s="26">
        <v>6112</v>
      </c>
      <c r="C95" s="26">
        <v>5019</v>
      </c>
      <c r="D95" s="26">
        <v>42</v>
      </c>
      <c r="E95" s="26">
        <v>0</v>
      </c>
      <c r="F95" s="26" t="s">
        <v>284</v>
      </c>
      <c r="G95" s="74">
        <v>30</v>
      </c>
      <c r="H95" s="22"/>
      <c r="I95" s="22"/>
      <c r="J95" s="22"/>
      <c r="K95" s="22"/>
    </row>
    <row r="96" spans="1:11" ht="12.75">
      <c r="A96" s="26">
        <v>942</v>
      </c>
      <c r="B96" s="26">
        <v>6112</v>
      </c>
      <c r="C96" s="26">
        <v>5029</v>
      </c>
      <c r="D96" s="26">
        <v>42</v>
      </c>
      <c r="E96" s="26">
        <v>0</v>
      </c>
      <c r="F96" s="26" t="s">
        <v>156</v>
      </c>
      <c r="G96" s="74">
        <v>30</v>
      </c>
      <c r="H96" s="22"/>
      <c r="I96" s="22"/>
      <c r="J96" s="22"/>
      <c r="K96" s="22"/>
    </row>
    <row r="97" spans="1:11" ht="12.75">
      <c r="A97" s="26">
        <v>942</v>
      </c>
      <c r="B97" s="26">
        <v>6112</v>
      </c>
      <c r="C97" s="26">
        <v>5039</v>
      </c>
      <c r="D97" s="26">
        <v>42</v>
      </c>
      <c r="E97" s="26">
        <v>0</v>
      </c>
      <c r="F97" s="26" t="s">
        <v>55</v>
      </c>
      <c r="G97" s="74">
        <v>10</v>
      </c>
      <c r="H97" s="22"/>
      <c r="I97" s="22"/>
      <c r="J97" s="22"/>
      <c r="K97" s="22"/>
    </row>
    <row r="98" spans="1:11" ht="12.75">
      <c r="A98" s="26">
        <v>942</v>
      </c>
      <c r="B98" s="26">
        <v>6112</v>
      </c>
      <c r="C98" s="26">
        <v>5424</v>
      </c>
      <c r="D98" s="26">
        <v>42</v>
      </c>
      <c r="E98" s="26">
        <v>0</v>
      </c>
      <c r="F98" s="265" t="s">
        <v>817</v>
      </c>
      <c r="G98" s="74">
        <v>10</v>
      </c>
      <c r="H98" s="22"/>
      <c r="I98" s="22"/>
      <c r="J98" s="22"/>
      <c r="K98" s="22"/>
    </row>
    <row r="99" spans="1:11" ht="12.75">
      <c r="A99" s="26">
        <v>942</v>
      </c>
      <c r="B99" s="26">
        <v>6171</v>
      </c>
      <c r="C99" s="26">
        <v>5011</v>
      </c>
      <c r="D99" s="26">
        <v>42</v>
      </c>
      <c r="E99" s="26">
        <v>0</v>
      </c>
      <c r="F99" s="26" t="s">
        <v>219</v>
      </c>
      <c r="G99" s="74">
        <v>110700</v>
      </c>
      <c r="H99" s="22"/>
      <c r="I99" s="24"/>
      <c r="J99" s="22"/>
      <c r="K99" s="22"/>
    </row>
    <row r="100" spans="1:11" ht="12.75">
      <c r="A100" s="26">
        <v>942</v>
      </c>
      <c r="B100" s="26">
        <v>6171</v>
      </c>
      <c r="C100" s="26">
        <v>5021</v>
      </c>
      <c r="D100" s="26">
        <v>42</v>
      </c>
      <c r="E100" s="26">
        <v>0</v>
      </c>
      <c r="F100" s="26" t="s">
        <v>300</v>
      </c>
      <c r="G100" s="74">
        <v>2500</v>
      </c>
      <c r="H100" s="22"/>
      <c r="I100" s="22"/>
      <c r="J100" s="22"/>
      <c r="K100" s="22"/>
    </row>
    <row r="101" spans="1:11" ht="12.75">
      <c r="A101" s="26">
        <v>942</v>
      </c>
      <c r="B101" s="26">
        <v>6171</v>
      </c>
      <c r="C101" s="26">
        <v>5024</v>
      </c>
      <c r="D101" s="26">
        <v>42</v>
      </c>
      <c r="E101" s="26">
        <v>0</v>
      </c>
      <c r="F101" s="26" t="s">
        <v>220</v>
      </c>
      <c r="G101" s="74">
        <v>300</v>
      </c>
      <c r="H101" s="22"/>
      <c r="I101" s="22"/>
      <c r="J101" s="22"/>
      <c r="K101" s="22"/>
    </row>
    <row r="102" spans="1:11" ht="12.75">
      <c r="A102" s="26">
        <v>942</v>
      </c>
      <c r="B102" s="26">
        <v>6171</v>
      </c>
      <c r="C102" s="26">
        <v>5031</v>
      </c>
      <c r="D102" s="26">
        <v>42</v>
      </c>
      <c r="E102" s="26">
        <v>0</v>
      </c>
      <c r="F102" s="26" t="s">
        <v>900</v>
      </c>
      <c r="G102" s="74">
        <v>27400</v>
      </c>
      <c r="H102" s="22"/>
      <c r="I102" s="24"/>
      <c r="J102" s="22"/>
      <c r="K102" s="22"/>
    </row>
    <row r="103" spans="1:11" ht="12.75">
      <c r="A103" s="26">
        <v>942</v>
      </c>
      <c r="B103" s="26">
        <v>6171</v>
      </c>
      <c r="C103" s="26">
        <v>5032</v>
      </c>
      <c r="D103" s="26">
        <v>42</v>
      </c>
      <c r="E103" s="26">
        <v>0</v>
      </c>
      <c r="F103" s="26" t="s">
        <v>901</v>
      </c>
      <c r="G103" s="74">
        <v>9940</v>
      </c>
      <c r="H103" s="22"/>
      <c r="I103" s="24"/>
      <c r="J103" s="22"/>
      <c r="K103" s="22"/>
    </row>
    <row r="104" spans="1:11" ht="13.5" thickBot="1">
      <c r="A104" s="265">
        <v>942</v>
      </c>
      <c r="B104" s="265">
        <v>6171</v>
      </c>
      <c r="C104" s="265">
        <v>5424</v>
      </c>
      <c r="D104" s="265">
        <v>42</v>
      </c>
      <c r="E104" s="265">
        <v>0</v>
      </c>
      <c r="F104" s="265" t="s">
        <v>817</v>
      </c>
      <c r="G104" s="310">
        <v>900</v>
      </c>
      <c r="H104" s="22"/>
      <c r="I104" s="24"/>
      <c r="J104" s="22"/>
      <c r="K104" s="22"/>
    </row>
    <row r="105" spans="1:11" ht="13.5" thickBot="1">
      <c r="A105" s="570" t="s">
        <v>176</v>
      </c>
      <c r="B105" s="571"/>
      <c r="C105" s="571"/>
      <c r="D105" s="571"/>
      <c r="E105" s="571"/>
      <c r="F105" s="572"/>
      <c r="G105" s="63">
        <f>G104+G103+G102+G101+G100+G99+G98+G97+G96+G95+G94+G93+G92</f>
        <v>170750</v>
      </c>
      <c r="H105" s="22"/>
      <c r="I105" s="22"/>
      <c r="J105" s="22"/>
      <c r="K105" s="22"/>
    </row>
    <row r="106" spans="1:11" ht="12.75">
      <c r="A106" s="383"/>
      <c r="B106" s="348"/>
      <c r="C106" s="348"/>
      <c r="D106" s="348"/>
      <c r="E106" s="348"/>
      <c r="F106" s="348"/>
      <c r="G106" s="64"/>
      <c r="H106" s="22"/>
      <c r="I106" s="22"/>
      <c r="J106" s="22"/>
      <c r="K106" s="22"/>
    </row>
    <row r="107" spans="1:12" ht="15" customHeight="1">
      <c r="A107" s="56" t="s">
        <v>173</v>
      </c>
      <c r="B107" s="384"/>
      <c r="C107" s="384"/>
      <c r="D107" s="384"/>
      <c r="E107" s="384"/>
      <c r="F107" s="384"/>
      <c r="G107" s="99"/>
      <c r="H107" s="22"/>
      <c r="I107" s="22"/>
      <c r="J107" s="22"/>
      <c r="K107" s="22"/>
      <c r="L107" s="22"/>
    </row>
    <row r="108" spans="1:12" ht="15" customHeight="1">
      <c r="A108" s="56"/>
      <c r="B108" s="384"/>
      <c r="C108" s="384"/>
      <c r="D108" s="384"/>
      <c r="E108" s="384"/>
      <c r="F108" s="384"/>
      <c r="G108" s="99"/>
      <c r="H108" s="22"/>
      <c r="I108" s="22"/>
      <c r="J108" s="22"/>
      <c r="K108" s="22"/>
      <c r="L108" s="22"/>
    </row>
    <row r="109" spans="1:12" ht="16.5" customHeight="1">
      <c r="A109" s="559" t="s">
        <v>782</v>
      </c>
      <c r="B109" s="558"/>
      <c r="C109" s="558"/>
      <c r="D109" s="558"/>
      <c r="E109" s="558"/>
      <c r="F109" s="558"/>
      <c r="G109" s="558"/>
      <c r="H109" s="22"/>
      <c r="I109" s="22"/>
      <c r="J109" s="22"/>
      <c r="K109" s="22"/>
      <c r="L109" s="22"/>
    </row>
    <row r="110" spans="1:12" ht="54" customHeight="1">
      <c r="A110" s="559" t="s">
        <v>811</v>
      </c>
      <c r="B110" s="558"/>
      <c r="C110" s="558"/>
      <c r="D110" s="558"/>
      <c r="E110" s="558"/>
      <c r="F110" s="558"/>
      <c r="G110" s="558"/>
      <c r="H110" s="22"/>
      <c r="I110" s="22"/>
      <c r="J110" s="22"/>
      <c r="K110" s="22"/>
      <c r="L110" s="22"/>
    </row>
    <row r="111" spans="1:12" ht="42" customHeight="1">
      <c r="A111" s="559" t="s">
        <v>812</v>
      </c>
      <c r="B111" s="558"/>
      <c r="C111" s="558"/>
      <c r="D111" s="558"/>
      <c r="E111" s="558"/>
      <c r="F111" s="558"/>
      <c r="G111" s="558"/>
      <c r="H111" s="22"/>
      <c r="I111" s="22"/>
      <c r="J111" s="22"/>
      <c r="K111" s="22"/>
      <c r="L111" s="22"/>
    </row>
    <row r="112" spans="1:12" ht="16.5" customHeight="1">
      <c r="A112" s="58"/>
      <c r="B112" s="57"/>
      <c r="C112" s="57"/>
      <c r="D112" s="57"/>
      <c r="E112" s="57"/>
      <c r="F112" s="57"/>
      <c r="G112" s="57"/>
      <c r="H112" s="22"/>
      <c r="I112" s="22"/>
      <c r="J112" s="22"/>
      <c r="K112" s="22"/>
      <c r="L112" s="22"/>
    </row>
    <row r="113" spans="1:11" ht="12.75" customHeight="1">
      <c r="A113" s="53" t="s">
        <v>249</v>
      </c>
      <c r="B113" s="58"/>
      <c r="C113" s="58"/>
      <c r="D113" s="58"/>
      <c r="E113" s="58"/>
      <c r="F113" s="58"/>
      <c r="G113" s="57"/>
      <c r="H113" s="22"/>
      <c r="I113" s="22"/>
      <c r="J113" s="22"/>
      <c r="K113" s="22"/>
    </row>
    <row r="114" spans="1:11" ht="27" customHeight="1">
      <c r="A114" s="566" t="s">
        <v>813</v>
      </c>
      <c r="B114" s="558"/>
      <c r="C114" s="558"/>
      <c r="D114" s="558"/>
      <c r="E114" s="558"/>
      <c r="F114" s="558"/>
      <c r="G114" s="558"/>
      <c r="H114" s="22"/>
      <c r="I114" s="22"/>
      <c r="J114" s="22"/>
      <c r="K114" s="22"/>
    </row>
    <row r="115" spans="1:11" ht="30.75" customHeight="1">
      <c r="A115" s="559" t="s">
        <v>784</v>
      </c>
      <c r="B115" s="558"/>
      <c r="C115" s="558"/>
      <c r="D115" s="558"/>
      <c r="E115" s="558"/>
      <c r="F115" s="558"/>
      <c r="G115" s="558"/>
      <c r="H115" s="22"/>
      <c r="I115" s="22"/>
      <c r="J115" s="22"/>
      <c r="K115" s="22"/>
    </row>
    <row r="116" spans="1:11" ht="9.75" customHeight="1">
      <c r="A116" s="58"/>
      <c r="B116" s="57"/>
      <c r="C116" s="57"/>
      <c r="D116" s="57"/>
      <c r="E116" s="57"/>
      <c r="F116" s="57"/>
      <c r="G116" s="57"/>
      <c r="H116" s="22"/>
      <c r="I116" s="22"/>
      <c r="J116" s="22"/>
      <c r="K116" s="22"/>
    </row>
    <row r="117" spans="1:11" ht="29.25" customHeight="1">
      <c r="A117" s="566" t="s">
        <v>816</v>
      </c>
      <c r="B117" s="558"/>
      <c r="C117" s="558"/>
      <c r="D117" s="558"/>
      <c r="E117" s="558"/>
      <c r="F117" s="558"/>
      <c r="G117" s="558"/>
      <c r="H117" s="22"/>
      <c r="I117" s="22"/>
      <c r="J117" s="22"/>
      <c r="K117" s="22"/>
    </row>
    <row r="118" spans="1:11" ht="43.5" customHeight="1">
      <c r="A118" s="559" t="s">
        <v>799</v>
      </c>
      <c r="B118" s="558"/>
      <c r="C118" s="558"/>
      <c r="D118" s="558"/>
      <c r="E118" s="558"/>
      <c r="F118" s="558"/>
      <c r="G118" s="558"/>
      <c r="H118" s="22"/>
      <c r="I118" s="22"/>
      <c r="J118" s="22"/>
      <c r="K118" s="22"/>
    </row>
    <row r="119" spans="1:11" ht="15.75" customHeight="1">
      <c r="A119" s="58"/>
      <c r="B119" s="57"/>
      <c r="C119" s="57"/>
      <c r="D119" s="57"/>
      <c r="E119" s="57"/>
      <c r="F119" s="57"/>
      <c r="G119" s="57"/>
      <c r="H119" s="22"/>
      <c r="I119" s="22"/>
      <c r="J119" s="22"/>
      <c r="K119" s="22"/>
    </row>
    <row r="120" spans="1:11" ht="14.25" customHeight="1">
      <c r="A120" s="53" t="s">
        <v>311</v>
      </c>
      <c r="B120" s="57"/>
      <c r="C120" s="57"/>
      <c r="D120" s="57"/>
      <c r="E120" s="57"/>
      <c r="F120" s="57"/>
      <c r="G120" s="57"/>
      <c r="H120" s="22"/>
      <c r="I120" s="22"/>
      <c r="J120" s="22"/>
      <c r="K120" s="22"/>
    </row>
    <row r="121" spans="1:11" ht="13.5" customHeight="1">
      <c r="A121" s="566" t="s">
        <v>23</v>
      </c>
      <c r="B121" s="558"/>
      <c r="C121" s="558"/>
      <c r="D121" s="558"/>
      <c r="E121" s="558"/>
      <c r="F121" s="558"/>
      <c r="G121" s="558"/>
      <c r="H121" s="22"/>
      <c r="I121" s="22"/>
      <c r="J121" s="22"/>
      <c r="K121" s="22"/>
    </row>
    <row r="122" spans="1:11" ht="30" customHeight="1">
      <c r="A122" s="559" t="s">
        <v>783</v>
      </c>
      <c r="B122" s="558"/>
      <c r="C122" s="558"/>
      <c r="D122" s="558"/>
      <c r="E122" s="558"/>
      <c r="F122" s="558"/>
      <c r="G122" s="558"/>
      <c r="H122" s="22"/>
      <c r="I122" s="22"/>
      <c r="J122" s="22"/>
      <c r="K122" s="22"/>
    </row>
    <row r="123" spans="1:11" ht="15" customHeight="1">
      <c r="A123" s="58"/>
      <c r="B123" s="57"/>
      <c r="C123" s="57"/>
      <c r="D123" s="57"/>
      <c r="E123" s="57"/>
      <c r="F123" s="57"/>
      <c r="G123" s="57"/>
      <c r="H123" s="22"/>
      <c r="I123" s="22"/>
      <c r="J123" s="22"/>
      <c r="K123" s="22"/>
    </row>
    <row r="124" spans="1:11" ht="27.75" customHeight="1">
      <c r="A124" s="566" t="s">
        <v>818</v>
      </c>
      <c r="B124" s="558"/>
      <c r="C124" s="558"/>
      <c r="D124" s="558"/>
      <c r="E124" s="558"/>
      <c r="F124" s="558"/>
      <c r="G124" s="558"/>
      <c r="H124" s="22"/>
      <c r="I124" s="22"/>
      <c r="J124" s="22"/>
      <c r="K124" s="22"/>
    </row>
    <row r="125" spans="1:11" ht="43.5" customHeight="1">
      <c r="A125" s="559" t="s">
        <v>785</v>
      </c>
      <c r="B125" s="558"/>
      <c r="C125" s="558"/>
      <c r="D125" s="558"/>
      <c r="E125" s="558"/>
      <c r="F125" s="558"/>
      <c r="G125" s="558"/>
      <c r="H125" s="22"/>
      <c r="I125" s="22"/>
      <c r="J125" s="22"/>
      <c r="K125" s="22"/>
    </row>
    <row r="126" spans="1:11" ht="18.75" customHeight="1">
      <c r="A126" s="58"/>
      <c r="B126" s="57"/>
      <c r="C126" s="57"/>
      <c r="D126" s="57"/>
      <c r="E126" s="57"/>
      <c r="F126" s="57"/>
      <c r="G126" s="57"/>
      <c r="H126" s="22"/>
      <c r="I126" s="22"/>
      <c r="J126" s="22"/>
      <c r="K126" s="22"/>
    </row>
    <row r="127" spans="1:11" ht="13.5" thickBot="1">
      <c r="A127" s="53" t="s">
        <v>507</v>
      </c>
      <c r="B127" s="22"/>
      <c r="C127" s="22"/>
      <c r="D127" s="22"/>
      <c r="E127" s="22"/>
      <c r="F127" s="22"/>
      <c r="G127" s="22"/>
      <c r="H127" s="22"/>
      <c r="I127" s="22"/>
      <c r="J127" s="22"/>
      <c r="K127" s="22"/>
    </row>
    <row r="128" spans="1:11" ht="14.25" customHeight="1" thickBot="1">
      <c r="A128" s="305" t="s">
        <v>178</v>
      </c>
      <c r="B128" s="306" t="s">
        <v>179</v>
      </c>
      <c r="C128" s="306" t="s">
        <v>28</v>
      </c>
      <c r="D128" s="306" t="s">
        <v>25</v>
      </c>
      <c r="E128" s="306" t="s">
        <v>26</v>
      </c>
      <c r="F128" s="306" t="s">
        <v>27</v>
      </c>
      <c r="G128" s="20" t="s">
        <v>689</v>
      </c>
      <c r="H128" s="22"/>
      <c r="I128" s="22"/>
      <c r="J128" s="22"/>
      <c r="K128" s="22"/>
    </row>
    <row r="129" spans="1:11" s="11" customFormat="1" ht="14.25" customHeight="1">
      <c r="A129" s="291">
        <v>143</v>
      </c>
      <c r="B129" s="292">
        <v>3619</v>
      </c>
      <c r="C129" s="292">
        <v>5139</v>
      </c>
      <c r="D129" s="93">
        <v>43</v>
      </c>
      <c r="E129" s="93">
        <v>0</v>
      </c>
      <c r="F129" s="26" t="s">
        <v>188</v>
      </c>
      <c r="G129" s="67">
        <v>1</v>
      </c>
      <c r="H129" s="54"/>
      <c r="I129" s="54"/>
      <c r="J129" s="54"/>
      <c r="K129" s="54"/>
    </row>
    <row r="130" spans="1:11" s="11" customFormat="1" ht="12.75" customHeight="1">
      <c r="A130" s="268">
        <v>143</v>
      </c>
      <c r="B130" s="268">
        <v>3619</v>
      </c>
      <c r="C130" s="268">
        <v>5169</v>
      </c>
      <c r="D130" s="93">
        <v>43</v>
      </c>
      <c r="E130" s="93">
        <v>0</v>
      </c>
      <c r="F130" s="26" t="s">
        <v>190</v>
      </c>
      <c r="G130" s="67">
        <v>28</v>
      </c>
      <c r="H130" s="54"/>
      <c r="I130" s="54"/>
      <c r="J130" s="54"/>
      <c r="K130" s="54"/>
    </row>
    <row r="131" spans="1:11" s="11" customFormat="1" ht="12.75" customHeight="1">
      <c r="A131" s="106">
        <v>143</v>
      </c>
      <c r="B131" s="106">
        <v>3619</v>
      </c>
      <c r="C131" s="106">
        <v>5192</v>
      </c>
      <c r="D131" s="93">
        <v>43</v>
      </c>
      <c r="E131" s="93">
        <v>0</v>
      </c>
      <c r="F131" s="93" t="s">
        <v>824</v>
      </c>
      <c r="G131" s="67">
        <v>10</v>
      </c>
      <c r="H131" s="54"/>
      <c r="I131" s="54"/>
      <c r="J131" s="54"/>
      <c r="K131" s="54"/>
    </row>
    <row r="132" spans="1:11" s="11" customFormat="1" ht="12.75" customHeight="1">
      <c r="A132" s="106">
        <v>743</v>
      </c>
      <c r="B132" s="106">
        <v>5512</v>
      </c>
      <c r="C132" s="106">
        <v>5132</v>
      </c>
      <c r="D132" s="93">
        <v>43</v>
      </c>
      <c r="E132" s="93">
        <v>0</v>
      </c>
      <c r="F132" s="93" t="s">
        <v>356</v>
      </c>
      <c r="G132" s="67">
        <v>2</v>
      </c>
      <c r="H132" s="54"/>
      <c r="I132" s="54"/>
      <c r="J132" s="54"/>
      <c r="K132" s="54"/>
    </row>
    <row r="133" spans="1:11" ht="12.75">
      <c r="A133" s="26">
        <v>743</v>
      </c>
      <c r="B133" s="26">
        <v>5512</v>
      </c>
      <c r="C133" s="26">
        <v>5133</v>
      </c>
      <c r="D133" s="26">
        <v>43</v>
      </c>
      <c r="E133" s="26">
        <v>0</v>
      </c>
      <c r="F133" s="26" t="s">
        <v>95</v>
      </c>
      <c r="G133" s="74">
        <v>1</v>
      </c>
      <c r="H133" s="22"/>
      <c r="I133" s="22"/>
      <c r="J133" s="22"/>
      <c r="K133" s="22"/>
    </row>
    <row r="134" spans="1:11" ht="12.75">
      <c r="A134" s="26">
        <v>743</v>
      </c>
      <c r="B134" s="26">
        <v>5512</v>
      </c>
      <c r="C134" s="26">
        <v>5134</v>
      </c>
      <c r="D134" s="26">
        <v>43</v>
      </c>
      <c r="E134" s="26">
        <v>0</v>
      </c>
      <c r="F134" s="26" t="s">
        <v>830</v>
      </c>
      <c r="G134" s="74">
        <v>2</v>
      </c>
      <c r="H134" s="22"/>
      <c r="I134" s="22"/>
      <c r="J134" s="22"/>
      <c r="K134" s="22"/>
    </row>
    <row r="135" spans="1:11" ht="12.75">
      <c r="A135" s="26">
        <v>743</v>
      </c>
      <c r="B135" s="26">
        <v>5512</v>
      </c>
      <c r="C135" s="26">
        <v>5137</v>
      </c>
      <c r="D135" s="26">
        <v>43</v>
      </c>
      <c r="E135" s="26">
        <v>0</v>
      </c>
      <c r="F135" s="26" t="s">
        <v>301</v>
      </c>
      <c r="G135" s="74">
        <v>2</v>
      </c>
      <c r="H135" s="22"/>
      <c r="I135" s="22"/>
      <c r="J135" s="22"/>
      <c r="K135" s="22"/>
    </row>
    <row r="136" spans="1:11" ht="12.75">
      <c r="A136" s="26">
        <v>743</v>
      </c>
      <c r="B136" s="26">
        <v>5512</v>
      </c>
      <c r="C136" s="26">
        <v>5139</v>
      </c>
      <c r="D136" s="26">
        <v>43</v>
      </c>
      <c r="E136" s="26">
        <v>0</v>
      </c>
      <c r="F136" s="26" t="s">
        <v>188</v>
      </c>
      <c r="G136" s="74">
        <v>20</v>
      </c>
      <c r="H136" s="22"/>
      <c r="I136" s="22"/>
      <c r="J136" s="22"/>
      <c r="K136" s="22"/>
    </row>
    <row r="137" spans="1:11" ht="12.75">
      <c r="A137" s="26">
        <v>743</v>
      </c>
      <c r="B137" s="26">
        <v>5512</v>
      </c>
      <c r="C137" s="26">
        <v>5151</v>
      </c>
      <c r="D137" s="26">
        <v>43</v>
      </c>
      <c r="E137" s="26">
        <v>0</v>
      </c>
      <c r="F137" s="26" t="s">
        <v>832</v>
      </c>
      <c r="G137" s="74">
        <v>12</v>
      </c>
      <c r="H137" s="22"/>
      <c r="I137" s="22"/>
      <c r="J137" s="22"/>
      <c r="K137" s="22"/>
    </row>
    <row r="138" spans="1:11" ht="12.75">
      <c r="A138" s="26">
        <v>743</v>
      </c>
      <c r="B138" s="26">
        <v>5512</v>
      </c>
      <c r="C138" s="26">
        <v>5152</v>
      </c>
      <c r="D138" s="26">
        <v>43</v>
      </c>
      <c r="E138" s="26">
        <v>0</v>
      </c>
      <c r="F138" s="26" t="s">
        <v>41</v>
      </c>
      <c r="G138" s="74">
        <v>100</v>
      </c>
      <c r="H138" s="22"/>
      <c r="I138" s="22"/>
      <c r="J138" s="22"/>
      <c r="K138" s="22"/>
    </row>
    <row r="139" spans="1:11" ht="12.75">
      <c r="A139" s="26">
        <v>743</v>
      </c>
      <c r="B139" s="26">
        <v>5512</v>
      </c>
      <c r="C139" s="26">
        <v>5154</v>
      </c>
      <c r="D139" s="26">
        <v>43</v>
      </c>
      <c r="E139" s="26">
        <v>0</v>
      </c>
      <c r="F139" s="26" t="s">
        <v>42</v>
      </c>
      <c r="G139" s="74">
        <v>750</v>
      </c>
      <c r="H139" s="22"/>
      <c r="I139" s="22"/>
      <c r="J139" s="22"/>
      <c r="K139" s="22"/>
    </row>
    <row r="140" spans="1:7" ht="12.75">
      <c r="A140" s="2">
        <v>743</v>
      </c>
      <c r="B140" s="2">
        <v>5512</v>
      </c>
      <c r="C140" s="26">
        <v>5156</v>
      </c>
      <c r="D140" s="2">
        <v>43</v>
      </c>
      <c r="E140" s="2">
        <v>0</v>
      </c>
      <c r="F140" s="2" t="s">
        <v>302</v>
      </c>
      <c r="G140" s="74">
        <v>140</v>
      </c>
    </row>
    <row r="141" spans="1:7" ht="12.75">
      <c r="A141" s="2">
        <v>743</v>
      </c>
      <c r="B141" s="2">
        <v>5512</v>
      </c>
      <c r="C141" s="26">
        <v>5162</v>
      </c>
      <c r="D141" s="2">
        <v>43</v>
      </c>
      <c r="E141" s="2">
        <v>0</v>
      </c>
      <c r="F141" s="2" t="s">
        <v>833</v>
      </c>
      <c r="G141" s="74">
        <v>26</v>
      </c>
    </row>
    <row r="142" spans="1:7" ht="12.75">
      <c r="A142" s="2">
        <v>743</v>
      </c>
      <c r="B142" s="2">
        <v>5512</v>
      </c>
      <c r="C142" s="26">
        <v>5163</v>
      </c>
      <c r="D142" s="2">
        <v>43</v>
      </c>
      <c r="E142" s="2">
        <v>0</v>
      </c>
      <c r="F142" s="2" t="s">
        <v>352</v>
      </c>
      <c r="G142" s="74">
        <v>185</v>
      </c>
    </row>
    <row r="143" spans="1:7" ht="12.75">
      <c r="A143" s="2">
        <v>743</v>
      </c>
      <c r="B143" s="2">
        <v>5512</v>
      </c>
      <c r="C143" s="26">
        <v>5167</v>
      </c>
      <c r="D143" s="2">
        <v>43</v>
      </c>
      <c r="E143" s="2">
        <v>0</v>
      </c>
      <c r="F143" s="2" t="s">
        <v>285</v>
      </c>
      <c r="G143" s="74">
        <v>10</v>
      </c>
    </row>
    <row r="144" spans="1:7" ht="12.75">
      <c r="A144" s="2">
        <v>743</v>
      </c>
      <c r="B144" s="2">
        <v>5512</v>
      </c>
      <c r="C144" s="26">
        <v>5169</v>
      </c>
      <c r="D144" s="2">
        <v>43</v>
      </c>
      <c r="E144" s="2">
        <v>0</v>
      </c>
      <c r="F144" s="2" t="s">
        <v>190</v>
      </c>
      <c r="G144" s="74">
        <v>67</v>
      </c>
    </row>
    <row r="145" spans="1:7" ht="12.75">
      <c r="A145" s="2">
        <v>743</v>
      </c>
      <c r="B145" s="2">
        <v>5512</v>
      </c>
      <c r="C145" s="2">
        <v>5171</v>
      </c>
      <c r="D145" s="2">
        <v>43</v>
      </c>
      <c r="E145" s="2">
        <v>0</v>
      </c>
      <c r="F145" s="2" t="s">
        <v>355</v>
      </c>
      <c r="G145" s="74">
        <v>20</v>
      </c>
    </row>
    <row r="146" spans="1:7" ht="12.75">
      <c r="A146" s="2">
        <v>743</v>
      </c>
      <c r="B146" s="2">
        <v>5512</v>
      </c>
      <c r="C146" s="2">
        <v>5175</v>
      </c>
      <c r="D146" s="2">
        <v>43</v>
      </c>
      <c r="E146" s="2">
        <v>0</v>
      </c>
      <c r="F146" s="2" t="s">
        <v>33</v>
      </c>
      <c r="G146" s="74">
        <v>6</v>
      </c>
    </row>
    <row r="147" spans="1:7" ht="12.75">
      <c r="A147" s="2">
        <v>943</v>
      </c>
      <c r="B147" s="2">
        <v>6171</v>
      </c>
      <c r="C147" s="2">
        <v>5169</v>
      </c>
      <c r="D147" s="2">
        <v>43</v>
      </c>
      <c r="E147" s="2">
        <v>0</v>
      </c>
      <c r="F147" s="2" t="s">
        <v>190</v>
      </c>
      <c r="G147" s="74">
        <v>5</v>
      </c>
    </row>
    <row r="148" spans="1:7" ht="13.5" thickBot="1">
      <c r="A148" s="2">
        <v>943</v>
      </c>
      <c r="B148" s="2">
        <v>6171</v>
      </c>
      <c r="C148" s="2">
        <v>5175</v>
      </c>
      <c r="D148" s="2">
        <v>43</v>
      </c>
      <c r="E148" s="2">
        <v>0</v>
      </c>
      <c r="F148" s="2" t="s">
        <v>33</v>
      </c>
      <c r="G148" s="458">
        <v>8</v>
      </c>
    </row>
    <row r="149" spans="1:9" ht="13.5" thickBot="1">
      <c r="A149" s="9" t="s">
        <v>176</v>
      </c>
      <c r="B149" s="10"/>
      <c r="C149" s="10"/>
      <c r="D149" s="10"/>
      <c r="E149" s="10"/>
      <c r="F149" s="10"/>
      <c r="G149" s="461">
        <f>SUM(G129:G148)</f>
        <v>1395</v>
      </c>
      <c r="I149" s="22"/>
    </row>
    <row r="150" spans="1:9" ht="12.75">
      <c r="A150" s="14"/>
      <c r="B150" s="16"/>
      <c r="C150" s="16"/>
      <c r="D150" s="16"/>
      <c r="E150" s="16"/>
      <c r="F150" s="16"/>
      <c r="G150" s="64"/>
      <c r="I150" s="22"/>
    </row>
    <row r="151" spans="1:7" ht="12.75">
      <c r="A151" s="28" t="s">
        <v>436</v>
      </c>
      <c r="F151" s="38"/>
      <c r="G151" s="22"/>
    </row>
    <row r="152" spans="1:7" ht="12.75">
      <c r="A152" s="28" t="s">
        <v>192</v>
      </c>
      <c r="F152" s="38"/>
      <c r="G152" s="22"/>
    </row>
    <row r="153" spans="1:6" ht="12.75">
      <c r="A153" s="1" t="s">
        <v>835</v>
      </c>
      <c r="F153" s="38"/>
    </row>
    <row r="154" spans="1:7" ht="25.5" customHeight="1">
      <c r="A154" s="560" t="s">
        <v>385</v>
      </c>
      <c r="B154" s="560"/>
      <c r="C154" s="560"/>
      <c r="D154" s="560"/>
      <c r="E154" s="560"/>
      <c r="F154" s="560"/>
      <c r="G154" s="560"/>
    </row>
    <row r="155" spans="1:6" ht="8.25" customHeight="1">
      <c r="A155" s="1"/>
      <c r="F155" s="38"/>
    </row>
    <row r="156" spans="1:6" ht="9" customHeight="1">
      <c r="A156" s="1"/>
      <c r="F156" s="38"/>
    </row>
    <row r="157" spans="1:6" ht="8.25" customHeight="1">
      <c r="A157" s="1"/>
      <c r="F157" s="38"/>
    </row>
    <row r="158" spans="1:6" ht="12.75">
      <c r="A158" s="28" t="s">
        <v>109</v>
      </c>
      <c r="F158" s="38"/>
    </row>
    <row r="159" spans="1:7" ht="37.5" customHeight="1">
      <c r="A159" s="569" t="s">
        <v>831</v>
      </c>
      <c r="B159" s="560"/>
      <c r="C159" s="560"/>
      <c r="D159" s="560"/>
      <c r="E159" s="560"/>
      <c r="F159" s="560"/>
      <c r="G159" s="560"/>
    </row>
    <row r="160" spans="1:7" ht="42" customHeight="1">
      <c r="A160" s="561" t="s">
        <v>477</v>
      </c>
      <c r="B160" s="560"/>
      <c r="C160" s="560"/>
      <c r="D160" s="560"/>
      <c r="E160" s="560"/>
      <c r="F160" s="560"/>
      <c r="G160" s="560"/>
    </row>
    <row r="161" spans="1:6" ht="18.75" customHeight="1">
      <c r="A161" s="28"/>
      <c r="F161" s="38"/>
    </row>
    <row r="162" spans="1:7" ht="14.25" customHeight="1">
      <c r="A162" s="569" t="s">
        <v>834</v>
      </c>
      <c r="B162" s="560"/>
      <c r="C162" s="560"/>
      <c r="D162" s="560"/>
      <c r="E162" s="560"/>
      <c r="F162" s="560"/>
      <c r="G162" s="560"/>
    </row>
    <row r="163" spans="1:7" ht="36" customHeight="1">
      <c r="A163" s="560" t="s">
        <v>478</v>
      </c>
      <c r="B163" s="560"/>
      <c r="C163" s="560"/>
      <c r="D163" s="560"/>
      <c r="E163" s="560"/>
      <c r="F163" s="560"/>
      <c r="G163" s="560"/>
    </row>
    <row r="164" ht="12.75" customHeight="1"/>
    <row r="165" spans="1:7" ht="15" customHeight="1">
      <c r="A165" s="569" t="s">
        <v>836</v>
      </c>
      <c r="B165" s="560"/>
      <c r="C165" s="560"/>
      <c r="D165" s="560"/>
      <c r="E165" s="560"/>
      <c r="F165" s="560"/>
      <c r="G165" s="560"/>
    </row>
    <row r="166" spans="1:9" ht="18" customHeight="1">
      <c r="A166" s="560" t="s">
        <v>613</v>
      </c>
      <c r="B166" s="560"/>
      <c r="C166" s="560"/>
      <c r="D166" s="560"/>
      <c r="E166" s="560"/>
      <c r="F166" s="560"/>
      <c r="G166" s="560"/>
      <c r="I166" s="16"/>
    </row>
    <row r="167" spans="1:9" ht="8.25" customHeight="1">
      <c r="A167" s="48"/>
      <c r="B167" s="48"/>
      <c r="C167" s="48"/>
      <c r="D167" s="48"/>
      <c r="E167" s="48"/>
      <c r="F167" s="48"/>
      <c r="G167" s="48"/>
      <c r="I167" s="99"/>
    </row>
    <row r="168" spans="1:9" ht="15" customHeight="1">
      <c r="A168" s="569" t="s">
        <v>419</v>
      </c>
      <c r="B168" s="569"/>
      <c r="C168" s="569"/>
      <c r="D168" s="569"/>
      <c r="E168" s="569"/>
      <c r="F168" s="569"/>
      <c r="G168" s="569"/>
      <c r="I168" s="64"/>
    </row>
    <row r="169" spans="1:9" ht="54" customHeight="1">
      <c r="A169" s="560" t="s">
        <v>479</v>
      </c>
      <c r="B169" s="560"/>
      <c r="C169" s="560"/>
      <c r="D169" s="560"/>
      <c r="E169" s="560"/>
      <c r="F169" s="560"/>
      <c r="G169" s="560"/>
      <c r="I169" s="64"/>
    </row>
    <row r="170" ht="13.5" customHeight="1">
      <c r="I170" s="57"/>
    </row>
    <row r="171" spans="1:9" ht="12.75">
      <c r="A171" s="28" t="s">
        <v>110</v>
      </c>
      <c r="I171" s="22"/>
    </row>
    <row r="172" spans="1:9" ht="12.75">
      <c r="A172" s="1" t="s">
        <v>420</v>
      </c>
      <c r="I172" s="22"/>
    </row>
    <row r="173" spans="1:9" ht="26.25" customHeight="1">
      <c r="A173" s="561" t="s">
        <v>480</v>
      </c>
      <c r="B173" s="560"/>
      <c r="C173" s="560"/>
      <c r="D173" s="560"/>
      <c r="E173" s="560"/>
      <c r="F173" s="560"/>
      <c r="G173" s="560"/>
      <c r="I173" s="22"/>
    </row>
    <row r="174" spans="1:7" ht="12.75">
      <c r="A174" s="11"/>
      <c r="F174" s="22"/>
      <c r="G174" s="22"/>
    </row>
    <row r="175" spans="1:7" ht="12.75">
      <c r="A175" s="1"/>
      <c r="B175" s="1"/>
      <c r="C175" s="1"/>
      <c r="D175" s="1"/>
      <c r="E175" s="1"/>
      <c r="F175" s="53"/>
      <c r="G175" s="22"/>
    </row>
    <row r="176" ht="12.75">
      <c r="F176" s="22"/>
    </row>
    <row r="177" ht="12.75">
      <c r="F177" s="22"/>
    </row>
    <row r="178" ht="12.75">
      <c r="F178" s="22"/>
    </row>
    <row r="179" ht="12.75">
      <c r="F179" s="22"/>
    </row>
    <row r="180" ht="12.75">
      <c r="F180" s="22"/>
    </row>
  </sheetData>
  <sheetProtection/>
  <mergeCells count="45">
    <mergeCell ref="A64:G64"/>
    <mergeCell ref="A61:K61"/>
    <mergeCell ref="A40:F40"/>
    <mergeCell ref="A58:G58"/>
    <mergeCell ref="A30:F30"/>
    <mergeCell ref="A36:F36"/>
    <mergeCell ref="A12:G12"/>
    <mergeCell ref="A125:G125"/>
    <mergeCell ref="A173:G173"/>
    <mergeCell ref="A159:G159"/>
    <mergeCell ref="A166:G166"/>
    <mergeCell ref="A160:G160"/>
    <mergeCell ref="A163:G163"/>
    <mergeCell ref="A165:G165"/>
    <mergeCell ref="A162:G162"/>
    <mergeCell ref="A154:G154"/>
    <mergeCell ref="A82:G82"/>
    <mergeCell ref="A117:G117"/>
    <mergeCell ref="A118:G118"/>
    <mergeCell ref="A114:G114"/>
    <mergeCell ref="A115:G115"/>
    <mergeCell ref="A52:G52"/>
    <mergeCell ref="A79:G79"/>
    <mergeCell ref="A105:F105"/>
    <mergeCell ref="A85:G85"/>
    <mergeCell ref="A57:G57"/>
    <mergeCell ref="A121:G121"/>
    <mergeCell ref="A168:G168"/>
    <mergeCell ref="A124:G124"/>
    <mergeCell ref="A122:G122"/>
    <mergeCell ref="A169:G169"/>
    <mergeCell ref="A88:G88"/>
    <mergeCell ref="A109:G109"/>
    <mergeCell ref="A110:G110"/>
    <mergeCell ref="A111:G111"/>
    <mergeCell ref="A15:G15"/>
    <mergeCell ref="A18:G18"/>
    <mergeCell ref="A67:G67"/>
    <mergeCell ref="A37:G37"/>
    <mergeCell ref="A20:F20"/>
    <mergeCell ref="A26:G26"/>
    <mergeCell ref="A27:G27"/>
    <mergeCell ref="A25:F25"/>
    <mergeCell ref="A55:K55"/>
    <mergeCell ref="A38:G38"/>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17.xml><?xml version="1.0" encoding="utf-8"?>
<worksheet xmlns="http://schemas.openxmlformats.org/spreadsheetml/2006/main" xmlns:r="http://schemas.openxmlformats.org/officeDocument/2006/relationships">
  <dimension ref="A1:I26"/>
  <sheetViews>
    <sheetView zoomScalePageLayoutView="0" workbookViewId="0" topLeftCell="A1">
      <selection activeCell="A25" sqref="A25"/>
    </sheetView>
  </sheetViews>
  <sheetFormatPr defaultColWidth="9.00390625" defaultRowHeight="12.75"/>
  <cols>
    <col min="1" max="1" width="6.00390625" style="0" customWidth="1"/>
    <col min="2" max="2" width="6.25390625" style="0" customWidth="1"/>
    <col min="3" max="3" width="7.375" style="0" customWidth="1"/>
    <col min="4" max="4" width="5.625" style="0" customWidth="1"/>
    <col min="5" max="5" width="5.125" style="0" customWidth="1"/>
    <col min="6" max="6" width="61.625" style="0" customWidth="1"/>
    <col min="7" max="7" width="23.125" style="0" customWidth="1"/>
  </cols>
  <sheetData>
    <row r="1" ht="13.5" thickBot="1">
      <c r="A1" s="1" t="s">
        <v>800</v>
      </c>
    </row>
    <row r="2" spans="1:9" ht="14.25" customHeight="1" thickBot="1">
      <c r="A2" s="8" t="s">
        <v>178</v>
      </c>
      <c r="B2" s="4" t="s">
        <v>179</v>
      </c>
      <c r="C2" s="4" t="s">
        <v>28</v>
      </c>
      <c r="D2" s="4" t="s">
        <v>25</v>
      </c>
      <c r="E2" s="4" t="s">
        <v>26</v>
      </c>
      <c r="F2" s="27" t="s">
        <v>27</v>
      </c>
      <c r="G2" s="20" t="s">
        <v>689</v>
      </c>
      <c r="I2" s="32"/>
    </row>
    <row r="3" spans="1:8" ht="12.75" hidden="1">
      <c r="A3" s="93">
        <v>939</v>
      </c>
      <c r="B3" s="93">
        <v>6171</v>
      </c>
      <c r="C3" s="93">
        <v>5139</v>
      </c>
      <c r="D3" s="93">
        <v>39</v>
      </c>
      <c r="E3" s="93">
        <v>22</v>
      </c>
      <c r="F3" s="93" t="s">
        <v>508</v>
      </c>
      <c r="G3" s="67">
        <v>0</v>
      </c>
      <c r="H3" s="16"/>
    </row>
    <row r="4" spans="1:8" ht="12.75" hidden="1">
      <c r="A4" s="26">
        <v>939</v>
      </c>
      <c r="B4" s="26">
        <v>6171</v>
      </c>
      <c r="C4" s="26">
        <v>5169</v>
      </c>
      <c r="D4" s="26">
        <v>39</v>
      </c>
      <c r="E4" s="26">
        <v>22</v>
      </c>
      <c r="F4" s="93" t="s">
        <v>509</v>
      </c>
      <c r="G4" s="74">
        <v>0</v>
      </c>
      <c r="H4" s="16"/>
    </row>
    <row r="5" spans="1:8" ht="12.75">
      <c r="A5" s="26">
        <v>939</v>
      </c>
      <c r="B5" s="26">
        <v>6171</v>
      </c>
      <c r="C5" s="26">
        <v>5175</v>
      </c>
      <c r="D5" s="26">
        <v>39</v>
      </c>
      <c r="E5" s="26">
        <v>22</v>
      </c>
      <c r="F5" s="93" t="s">
        <v>588</v>
      </c>
      <c r="G5" s="74">
        <v>96</v>
      </c>
      <c r="H5" s="16"/>
    </row>
    <row r="6" spans="1:8" ht="13.5" hidden="1" thickBot="1">
      <c r="A6" s="35">
        <v>939</v>
      </c>
      <c r="B6" s="35">
        <v>6171</v>
      </c>
      <c r="C6" s="35">
        <v>5194</v>
      </c>
      <c r="D6" s="35">
        <v>39</v>
      </c>
      <c r="E6" s="35">
        <v>22</v>
      </c>
      <c r="F6" s="35" t="s">
        <v>510</v>
      </c>
      <c r="G6" s="310">
        <v>0</v>
      </c>
      <c r="H6" s="16"/>
    </row>
    <row r="7" spans="1:8" ht="13.5" thickBot="1">
      <c r="A7" s="35">
        <v>939</v>
      </c>
      <c r="B7" s="35">
        <v>6171</v>
      </c>
      <c r="C7" s="35">
        <v>5194</v>
      </c>
      <c r="D7" s="35">
        <v>39</v>
      </c>
      <c r="E7" s="35">
        <v>22</v>
      </c>
      <c r="F7" s="93" t="s">
        <v>837</v>
      </c>
      <c r="G7" s="310">
        <v>60</v>
      </c>
      <c r="H7" s="16"/>
    </row>
    <row r="8" spans="1:9" ht="13.5" thickBot="1">
      <c r="A8" s="307" t="s">
        <v>176</v>
      </c>
      <c r="B8" s="308"/>
      <c r="C8" s="308"/>
      <c r="D8" s="308"/>
      <c r="E8" s="308"/>
      <c r="F8" s="308"/>
      <c r="G8" s="63">
        <f>SUM(G3:G7)</f>
        <v>156</v>
      </c>
      <c r="I8" s="22"/>
    </row>
    <row r="9" spans="1:9" ht="12.75">
      <c r="A9" s="41"/>
      <c r="B9" s="24"/>
      <c r="C9" s="24"/>
      <c r="D9" s="24"/>
      <c r="E9" s="24"/>
      <c r="F9" s="24"/>
      <c r="G9" s="64"/>
      <c r="I9" s="22"/>
    </row>
    <row r="10" spans="1:7" ht="12.75">
      <c r="A10" s="53" t="s">
        <v>597</v>
      </c>
      <c r="B10" s="22"/>
      <c r="C10" s="22"/>
      <c r="D10" s="22"/>
      <c r="E10" s="22"/>
      <c r="F10" s="22"/>
      <c r="G10" s="22"/>
    </row>
    <row r="11" spans="1:7" ht="12.75" customHeight="1">
      <c r="A11" s="558" t="s">
        <v>563</v>
      </c>
      <c r="B11" s="558"/>
      <c r="C11" s="558"/>
      <c r="D11" s="558"/>
      <c r="E11" s="558"/>
      <c r="F11" s="558"/>
      <c r="G11" s="558"/>
    </row>
    <row r="12" spans="1:7" ht="12.75" customHeight="1">
      <c r="A12" s="57"/>
      <c r="B12" s="57"/>
      <c r="C12" s="57"/>
      <c r="D12" s="57"/>
      <c r="E12" s="57"/>
      <c r="F12" s="57"/>
      <c r="G12" s="57"/>
    </row>
    <row r="13" spans="1:7" ht="12.75" customHeight="1">
      <c r="A13" s="41" t="s">
        <v>838</v>
      </c>
      <c r="B13" s="22"/>
      <c r="C13" s="22"/>
      <c r="D13" s="22"/>
      <c r="E13" s="22"/>
      <c r="F13" s="22"/>
      <c r="G13" s="22"/>
    </row>
    <row r="14" spans="1:7" ht="12.75" customHeight="1">
      <c r="A14" s="558" t="s">
        <v>596</v>
      </c>
      <c r="B14" s="558"/>
      <c r="C14" s="558"/>
      <c r="D14" s="558"/>
      <c r="E14" s="558"/>
      <c r="F14" s="558"/>
      <c r="G14" s="558"/>
    </row>
    <row r="15" spans="1:7" ht="54" customHeight="1">
      <c r="A15" s="22"/>
      <c r="B15" s="22"/>
      <c r="C15" s="22"/>
      <c r="D15" s="22"/>
      <c r="E15" s="22"/>
      <c r="F15" s="22"/>
      <c r="G15" s="22"/>
    </row>
    <row r="16" ht="13.5" thickBot="1">
      <c r="A16" s="1" t="s">
        <v>788</v>
      </c>
    </row>
    <row r="17" spans="1:7" ht="13.5" thickBot="1">
      <c r="A17" s="8" t="s">
        <v>178</v>
      </c>
      <c r="B17" s="4" t="s">
        <v>179</v>
      </c>
      <c r="C17" s="4" t="s">
        <v>28</v>
      </c>
      <c r="D17" s="4" t="s">
        <v>25</v>
      </c>
      <c r="E17" s="4" t="s">
        <v>26</v>
      </c>
      <c r="F17" s="27" t="s">
        <v>27</v>
      </c>
      <c r="G17" s="20" t="s">
        <v>689</v>
      </c>
    </row>
    <row r="18" spans="1:7" ht="12.75">
      <c r="A18" s="26">
        <v>939</v>
      </c>
      <c r="B18" s="26">
        <v>6171</v>
      </c>
      <c r="C18" s="26">
        <v>5166</v>
      </c>
      <c r="D18" s="26">
        <v>39</v>
      </c>
      <c r="E18" s="26">
        <v>23</v>
      </c>
      <c r="F18" s="93" t="s">
        <v>189</v>
      </c>
      <c r="G18" s="74">
        <v>1880</v>
      </c>
    </row>
    <row r="19" spans="1:7" ht="13.5" thickBot="1">
      <c r="A19" s="35">
        <v>939</v>
      </c>
      <c r="B19" s="35">
        <v>6171</v>
      </c>
      <c r="C19" s="35">
        <v>5175</v>
      </c>
      <c r="D19" s="35">
        <v>39</v>
      </c>
      <c r="E19" s="35">
        <v>23</v>
      </c>
      <c r="F19" s="93" t="s">
        <v>33</v>
      </c>
      <c r="G19" s="310">
        <v>20</v>
      </c>
    </row>
    <row r="20" spans="1:7" ht="13.5" thickBot="1">
      <c r="A20" s="307" t="s">
        <v>176</v>
      </c>
      <c r="B20" s="308"/>
      <c r="C20" s="308"/>
      <c r="D20" s="308"/>
      <c r="E20" s="308"/>
      <c r="F20" s="308"/>
      <c r="G20" s="63">
        <f>SUM(G18:G19)</f>
        <v>1900</v>
      </c>
    </row>
    <row r="22" spans="1:7" ht="12.75">
      <c r="A22" s="53" t="s">
        <v>789</v>
      </c>
      <c r="B22" s="22"/>
      <c r="C22" s="22"/>
      <c r="D22" s="22"/>
      <c r="E22" s="22"/>
      <c r="F22" s="22"/>
      <c r="G22" s="22"/>
    </row>
    <row r="23" spans="1:7" ht="30.75" customHeight="1">
      <c r="A23" s="558" t="s">
        <v>801</v>
      </c>
      <c r="B23" s="558"/>
      <c r="C23" s="558"/>
      <c r="D23" s="558"/>
      <c r="E23" s="558"/>
      <c r="F23" s="558"/>
      <c r="G23" s="558"/>
    </row>
    <row r="24" spans="1:7" ht="12.75">
      <c r="A24" s="57"/>
      <c r="B24" s="57"/>
      <c r="C24" s="57"/>
      <c r="D24" s="57"/>
      <c r="E24" s="57"/>
      <c r="F24" s="57"/>
      <c r="G24" s="57"/>
    </row>
    <row r="25" spans="1:7" ht="12.75">
      <c r="A25" s="41" t="s">
        <v>873</v>
      </c>
      <c r="B25" s="22"/>
      <c r="C25" s="22"/>
      <c r="D25" s="22"/>
      <c r="E25" s="22"/>
      <c r="F25" s="22"/>
      <c r="G25" s="22"/>
    </row>
    <row r="26" spans="1:7" ht="12.75" customHeight="1">
      <c r="A26" s="558" t="s">
        <v>790</v>
      </c>
      <c r="B26" s="558"/>
      <c r="C26" s="558"/>
      <c r="D26" s="558"/>
      <c r="E26" s="558"/>
      <c r="F26" s="558"/>
      <c r="G26" s="558"/>
    </row>
  </sheetData>
  <sheetProtection/>
  <mergeCells count="4">
    <mergeCell ref="A11:G11"/>
    <mergeCell ref="A14:G14"/>
    <mergeCell ref="A23:G23"/>
    <mergeCell ref="A26:G2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dimension ref="A1:G21"/>
  <sheetViews>
    <sheetView zoomScalePageLayoutView="0" workbookViewId="0" topLeftCell="A1">
      <selection activeCell="A10" sqref="A10:G10"/>
    </sheetView>
  </sheetViews>
  <sheetFormatPr defaultColWidth="9.00390625" defaultRowHeight="12.75"/>
  <cols>
    <col min="1" max="1" width="6.00390625" style="0" customWidth="1"/>
    <col min="2" max="2" width="6.25390625" style="0" customWidth="1"/>
    <col min="3" max="3" width="7.375" style="0" customWidth="1"/>
    <col min="4" max="4" width="5.625" style="0" customWidth="1"/>
    <col min="5" max="5" width="5.125" style="0" customWidth="1"/>
    <col min="6" max="6" width="61.625" style="0" customWidth="1"/>
    <col min="7" max="7" width="23.125" style="0" customWidth="1"/>
  </cols>
  <sheetData>
    <row r="1" ht="13.5" thickBot="1">
      <c r="A1" s="1" t="s">
        <v>451</v>
      </c>
    </row>
    <row r="2" spans="1:7" ht="12.75" customHeight="1" thickBot="1">
      <c r="A2" s="8" t="s">
        <v>178</v>
      </c>
      <c r="B2" s="4" t="s">
        <v>179</v>
      </c>
      <c r="C2" s="4" t="s">
        <v>28</v>
      </c>
      <c r="D2" s="4" t="s">
        <v>25</v>
      </c>
      <c r="E2" s="4" t="s">
        <v>26</v>
      </c>
      <c r="F2" s="27" t="s">
        <v>27</v>
      </c>
      <c r="G2" s="20" t="s">
        <v>689</v>
      </c>
    </row>
    <row r="3" spans="1:7" ht="12.75">
      <c r="A3" s="463">
        <v>939</v>
      </c>
      <c r="B3" s="463">
        <v>6171</v>
      </c>
      <c r="C3" s="463">
        <v>5139</v>
      </c>
      <c r="D3" s="463">
        <v>39</v>
      </c>
      <c r="E3" s="463">
        <v>21</v>
      </c>
      <c r="F3" s="93" t="s">
        <v>188</v>
      </c>
      <c r="G3" s="67">
        <v>30</v>
      </c>
    </row>
    <row r="4" spans="1:7" ht="12.75">
      <c r="A4" s="350">
        <v>939</v>
      </c>
      <c r="B4" s="350">
        <v>6171</v>
      </c>
      <c r="C4" s="350">
        <v>5169</v>
      </c>
      <c r="D4" s="350">
        <v>39</v>
      </c>
      <c r="E4" s="350">
        <v>21</v>
      </c>
      <c r="F4" s="350" t="s">
        <v>587</v>
      </c>
      <c r="G4" s="67">
        <v>100</v>
      </c>
    </row>
    <row r="5" spans="1:7" ht="12.75">
      <c r="A5" s="93">
        <v>939</v>
      </c>
      <c r="B5" s="93">
        <v>6171</v>
      </c>
      <c r="C5" s="93">
        <v>5175</v>
      </c>
      <c r="D5" s="93">
        <v>39</v>
      </c>
      <c r="E5" s="93">
        <v>21</v>
      </c>
      <c r="F5" s="93" t="s">
        <v>588</v>
      </c>
      <c r="G5" s="67">
        <v>40</v>
      </c>
    </row>
    <row r="6" spans="1:7" ht="13.5" thickBot="1">
      <c r="A6" s="35">
        <v>939</v>
      </c>
      <c r="B6" s="265">
        <v>6171</v>
      </c>
      <c r="C6" s="265">
        <v>5194</v>
      </c>
      <c r="D6" s="265">
        <v>39</v>
      </c>
      <c r="E6" s="265">
        <v>21</v>
      </c>
      <c r="F6" s="265" t="s">
        <v>837</v>
      </c>
      <c r="G6" s="67">
        <v>60</v>
      </c>
    </row>
    <row r="7" spans="1:7" ht="13.5" thickBot="1">
      <c r="A7" s="307" t="s">
        <v>176</v>
      </c>
      <c r="B7" s="308"/>
      <c r="C7" s="308"/>
      <c r="D7" s="308"/>
      <c r="E7" s="308"/>
      <c r="F7" s="308"/>
      <c r="G7" s="63">
        <f>SUM(G3:G6)</f>
        <v>230</v>
      </c>
    </row>
    <row r="8" spans="1:7" ht="12.75">
      <c r="A8" s="22"/>
      <c r="B8" s="22"/>
      <c r="C8" s="22"/>
      <c r="D8" s="22"/>
      <c r="E8" s="22"/>
      <c r="F8" s="22"/>
      <c r="G8" s="22"/>
    </row>
    <row r="9" spans="1:7" ht="12.75">
      <c r="A9" s="53" t="s">
        <v>840</v>
      </c>
      <c r="B9" s="22"/>
      <c r="C9" s="22"/>
      <c r="D9" s="22"/>
      <c r="E9" s="22"/>
      <c r="F9" s="22"/>
      <c r="G9" s="22"/>
    </row>
    <row r="10" spans="1:7" ht="12.75">
      <c r="A10" s="558" t="s">
        <v>614</v>
      </c>
      <c r="B10" s="558"/>
      <c r="C10" s="558"/>
      <c r="D10" s="558"/>
      <c r="E10" s="558"/>
      <c r="F10" s="558"/>
      <c r="G10" s="558"/>
    </row>
    <row r="11" spans="1:7" ht="12.75">
      <c r="A11" s="22"/>
      <c r="B11" s="22"/>
      <c r="C11" s="22"/>
      <c r="D11" s="22"/>
      <c r="E11" s="22"/>
      <c r="F11" s="22"/>
      <c r="G11" s="22"/>
    </row>
    <row r="12" spans="1:7" ht="12.75">
      <c r="A12" s="41" t="s">
        <v>444</v>
      </c>
      <c r="B12" s="22"/>
      <c r="C12" s="22"/>
      <c r="D12" s="22"/>
      <c r="E12" s="22"/>
      <c r="F12" s="22"/>
      <c r="G12" s="22"/>
    </row>
    <row r="13" spans="1:7" ht="12.75">
      <c r="A13" s="558" t="s">
        <v>453</v>
      </c>
      <c r="B13" s="558"/>
      <c r="C13" s="558"/>
      <c r="D13" s="558"/>
      <c r="E13" s="558"/>
      <c r="F13" s="558"/>
      <c r="G13" s="558"/>
    </row>
    <row r="14" spans="1:7" ht="12.75">
      <c r="A14" s="41"/>
      <c r="B14" s="24"/>
      <c r="C14" s="24"/>
      <c r="D14" s="24"/>
      <c r="E14" s="24"/>
      <c r="F14" s="24"/>
      <c r="G14" s="64"/>
    </row>
    <row r="15" spans="1:7" ht="12.75">
      <c r="A15" s="53" t="s">
        <v>433</v>
      </c>
      <c r="B15" s="22"/>
      <c r="C15" s="22"/>
      <c r="D15" s="22"/>
      <c r="E15" s="22"/>
      <c r="F15" s="22"/>
      <c r="G15" s="22"/>
    </row>
    <row r="16" spans="1:7" ht="12.75">
      <c r="A16" s="558" t="s">
        <v>564</v>
      </c>
      <c r="B16" s="558"/>
      <c r="C16" s="558"/>
      <c r="D16" s="558"/>
      <c r="E16" s="558"/>
      <c r="F16" s="558"/>
      <c r="G16" s="558"/>
    </row>
    <row r="17" spans="1:7" ht="12.75">
      <c r="A17" s="57"/>
      <c r="B17" s="57"/>
      <c r="C17" s="57"/>
      <c r="D17" s="57"/>
      <c r="E17" s="57"/>
      <c r="F17" s="57"/>
      <c r="G17" s="57"/>
    </row>
    <row r="18" spans="1:7" ht="12.75">
      <c r="A18" s="41" t="s">
        <v>839</v>
      </c>
      <c r="B18" s="22"/>
      <c r="C18" s="22"/>
      <c r="D18" s="22"/>
      <c r="E18" s="22"/>
      <c r="F18" s="22"/>
      <c r="G18" s="22"/>
    </row>
    <row r="19" spans="1:7" ht="26.25" customHeight="1">
      <c r="A19" s="564" t="s">
        <v>636</v>
      </c>
      <c r="B19" s="564"/>
      <c r="C19" s="564"/>
      <c r="D19" s="564"/>
      <c r="E19" s="564"/>
      <c r="F19" s="564"/>
      <c r="G19" s="564"/>
    </row>
    <row r="20" spans="1:7" ht="12.75">
      <c r="A20" s="22"/>
      <c r="B20" s="22"/>
      <c r="C20" s="22"/>
      <c r="D20" s="22"/>
      <c r="E20" s="22"/>
      <c r="F20" s="22"/>
      <c r="G20" s="22"/>
    </row>
    <row r="21" spans="1:7" ht="12.75">
      <c r="A21" s="22"/>
      <c r="B21" s="22"/>
      <c r="C21" s="22"/>
      <c r="D21" s="22"/>
      <c r="E21" s="22"/>
      <c r="F21" s="22"/>
      <c r="G21" s="22"/>
    </row>
  </sheetData>
  <sheetProtection/>
  <mergeCells count="4">
    <mergeCell ref="A10:G10"/>
    <mergeCell ref="A13:G13"/>
    <mergeCell ref="A16:G16"/>
    <mergeCell ref="A19:G19"/>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9.xml><?xml version="1.0" encoding="utf-8"?>
<worksheet xmlns="http://schemas.openxmlformats.org/spreadsheetml/2006/main" xmlns:r="http://schemas.openxmlformats.org/officeDocument/2006/relationships">
  <dimension ref="A1:I31"/>
  <sheetViews>
    <sheetView zoomScalePageLayoutView="0" workbookViewId="0" topLeftCell="A1">
      <selection activeCell="F8" sqref="F8"/>
    </sheetView>
  </sheetViews>
  <sheetFormatPr defaultColWidth="9.00390625" defaultRowHeight="12.75"/>
  <cols>
    <col min="1" max="1" width="4.75390625" style="0" customWidth="1"/>
    <col min="2" max="2" width="6.25390625" style="0" customWidth="1"/>
    <col min="3" max="3" width="6.125" style="0" customWidth="1"/>
    <col min="4" max="4" width="5.875" style="0" customWidth="1"/>
    <col min="5" max="5" width="5.25390625" style="0" customWidth="1"/>
    <col min="6" max="6" width="62.875" style="0" customWidth="1"/>
    <col min="7" max="7" width="23.875" style="0" customWidth="1"/>
  </cols>
  <sheetData>
    <row r="1" spans="1:7" ht="13.5" thickBot="1">
      <c r="A1" s="14" t="s">
        <v>309</v>
      </c>
      <c r="B1" s="16"/>
      <c r="C1" s="16"/>
      <c r="D1" s="16"/>
      <c r="E1" s="16"/>
      <c r="F1" s="16"/>
      <c r="G1" s="16"/>
    </row>
    <row r="2" spans="1:7" ht="14.25" customHeight="1" thickBot="1">
      <c r="A2" s="8" t="s">
        <v>178</v>
      </c>
      <c r="B2" s="4" t="s">
        <v>179</v>
      </c>
      <c r="C2" s="4" t="s">
        <v>28</v>
      </c>
      <c r="D2" s="4" t="s">
        <v>25</v>
      </c>
      <c r="E2" s="4" t="s">
        <v>26</v>
      </c>
      <c r="F2" s="27" t="s">
        <v>27</v>
      </c>
      <c r="G2" s="20" t="s">
        <v>689</v>
      </c>
    </row>
    <row r="3" spans="1:7" ht="12.75">
      <c r="A3" s="93">
        <v>480</v>
      </c>
      <c r="B3" s="93">
        <v>3421</v>
      </c>
      <c r="C3" s="93">
        <v>5137</v>
      </c>
      <c r="D3" s="93">
        <v>80</v>
      </c>
      <c r="E3" s="93">
        <v>0</v>
      </c>
      <c r="F3" s="93" t="s">
        <v>301</v>
      </c>
      <c r="G3" s="74">
        <v>70</v>
      </c>
    </row>
    <row r="4" spans="1:7" ht="12.75">
      <c r="A4" s="93">
        <v>480</v>
      </c>
      <c r="B4" s="93">
        <v>3421</v>
      </c>
      <c r="C4" s="93">
        <v>5139</v>
      </c>
      <c r="D4" s="93">
        <v>80</v>
      </c>
      <c r="E4" s="93">
        <v>0</v>
      </c>
      <c r="F4" s="93" t="s">
        <v>188</v>
      </c>
      <c r="G4" s="74">
        <v>130</v>
      </c>
    </row>
    <row r="5" spans="1:7" ht="12.75">
      <c r="A5" s="93">
        <v>480</v>
      </c>
      <c r="B5" s="93">
        <v>3421</v>
      </c>
      <c r="C5" s="93">
        <v>5169</v>
      </c>
      <c r="D5" s="93">
        <v>80</v>
      </c>
      <c r="E5" s="93">
        <v>0</v>
      </c>
      <c r="F5" s="93" t="s">
        <v>190</v>
      </c>
      <c r="G5" s="74">
        <v>640</v>
      </c>
    </row>
    <row r="6" spans="1:7" ht="12.75">
      <c r="A6" s="93">
        <v>480</v>
      </c>
      <c r="B6" s="26">
        <v>3421</v>
      </c>
      <c r="C6" s="26">
        <v>5175</v>
      </c>
      <c r="D6" s="93">
        <v>80</v>
      </c>
      <c r="E6" s="26">
        <v>0</v>
      </c>
      <c r="F6" s="26" t="s">
        <v>33</v>
      </c>
      <c r="G6" s="74">
        <v>100</v>
      </c>
    </row>
    <row r="7" spans="1:7" ht="12.75">
      <c r="A7" s="26">
        <v>480</v>
      </c>
      <c r="B7" s="35">
        <v>3421</v>
      </c>
      <c r="C7" s="35">
        <v>5194</v>
      </c>
      <c r="D7" s="265">
        <v>80</v>
      </c>
      <c r="E7" s="35">
        <v>0</v>
      </c>
      <c r="F7" s="35" t="s">
        <v>819</v>
      </c>
      <c r="G7" s="310">
        <v>60</v>
      </c>
    </row>
    <row r="8" spans="1:7" ht="13.5" thickBot="1">
      <c r="A8" s="488">
        <v>480</v>
      </c>
      <c r="B8" s="26">
        <v>3421</v>
      </c>
      <c r="C8" s="26">
        <v>5222</v>
      </c>
      <c r="D8" s="26">
        <v>80</v>
      </c>
      <c r="E8" s="26">
        <v>0</v>
      </c>
      <c r="F8" s="26" t="s">
        <v>842</v>
      </c>
      <c r="G8" s="74">
        <v>700</v>
      </c>
    </row>
    <row r="9" spans="1:9" ht="13.5" thickBot="1">
      <c r="A9" s="307" t="s">
        <v>176</v>
      </c>
      <c r="B9" s="308"/>
      <c r="C9" s="308"/>
      <c r="D9" s="308"/>
      <c r="E9" s="308"/>
      <c r="F9" s="308"/>
      <c r="G9" s="63">
        <f>SUM(G3:G8)</f>
        <v>1700</v>
      </c>
      <c r="H9" s="22"/>
      <c r="I9" s="22"/>
    </row>
    <row r="10" spans="1:9" ht="9.75" customHeight="1">
      <c r="A10" s="41"/>
      <c r="B10" s="24"/>
      <c r="C10" s="24"/>
      <c r="D10" s="24"/>
      <c r="E10" s="24"/>
      <c r="F10" s="24"/>
      <c r="G10" s="64"/>
      <c r="I10" s="22"/>
    </row>
    <row r="11" spans="1:9" ht="14.25" customHeight="1">
      <c r="A11" s="53" t="s">
        <v>161</v>
      </c>
      <c r="B11" s="24"/>
      <c r="C11" s="24"/>
      <c r="D11" s="24"/>
      <c r="E11" s="24"/>
      <c r="F11" s="24"/>
      <c r="G11" s="64"/>
      <c r="I11" s="22"/>
    </row>
    <row r="12" spans="1:9" ht="27.75" customHeight="1">
      <c r="A12" s="559" t="s">
        <v>709</v>
      </c>
      <c r="B12" s="558"/>
      <c r="C12" s="558"/>
      <c r="D12" s="558"/>
      <c r="E12" s="558"/>
      <c r="F12" s="558"/>
      <c r="G12" s="558"/>
      <c r="I12" s="22"/>
    </row>
    <row r="13" spans="1:9" ht="9.75" customHeight="1">
      <c r="A13" s="46"/>
      <c r="B13" s="24"/>
      <c r="C13" s="24"/>
      <c r="D13" s="24"/>
      <c r="E13" s="24"/>
      <c r="F13" s="24"/>
      <c r="G13" s="64"/>
      <c r="I13" s="22"/>
    </row>
    <row r="14" spans="1:9" ht="12.75">
      <c r="A14" s="41" t="s">
        <v>821</v>
      </c>
      <c r="B14" s="24"/>
      <c r="C14" s="24"/>
      <c r="D14" s="24"/>
      <c r="E14" s="24"/>
      <c r="F14" s="24"/>
      <c r="G14" s="504"/>
      <c r="I14" s="22"/>
    </row>
    <row r="15" spans="1:9" ht="27" customHeight="1">
      <c r="A15" s="555" t="s">
        <v>608</v>
      </c>
      <c r="B15" s="558"/>
      <c r="C15" s="558"/>
      <c r="D15" s="558"/>
      <c r="E15" s="558"/>
      <c r="F15" s="558"/>
      <c r="G15" s="558"/>
      <c r="I15" s="22"/>
    </row>
    <row r="16" spans="1:9" ht="10.5" customHeight="1">
      <c r="A16" s="32"/>
      <c r="B16" s="22"/>
      <c r="C16" s="22"/>
      <c r="D16" s="22"/>
      <c r="E16" s="22"/>
      <c r="F16" s="22"/>
      <c r="G16" s="22"/>
      <c r="I16" s="22"/>
    </row>
    <row r="17" spans="1:9" ht="12.75">
      <c r="A17" s="53" t="s">
        <v>382</v>
      </c>
      <c r="B17" s="22"/>
      <c r="C17" s="22"/>
      <c r="D17" s="22"/>
      <c r="E17" s="22"/>
      <c r="F17" s="22"/>
      <c r="G17" s="22"/>
      <c r="I17" s="22"/>
    </row>
    <row r="18" spans="1:9" ht="38.25" customHeight="1">
      <c r="A18" s="559" t="s">
        <v>802</v>
      </c>
      <c r="B18" s="558"/>
      <c r="C18" s="558"/>
      <c r="D18" s="558"/>
      <c r="E18" s="558"/>
      <c r="F18" s="558"/>
      <c r="G18" s="558"/>
      <c r="I18" s="22"/>
    </row>
    <row r="19" spans="1:9" ht="9" customHeight="1">
      <c r="A19" s="54"/>
      <c r="B19" s="22"/>
      <c r="C19" s="22"/>
      <c r="D19" s="22"/>
      <c r="E19" s="22"/>
      <c r="F19" s="22"/>
      <c r="G19" s="22"/>
      <c r="I19" s="22"/>
    </row>
    <row r="20" spans="1:9" ht="12.75">
      <c r="A20" s="53" t="s">
        <v>296</v>
      </c>
      <c r="B20" s="53"/>
      <c r="C20" s="53"/>
      <c r="D20" s="53"/>
      <c r="E20" s="53"/>
      <c r="F20" s="22"/>
      <c r="G20" s="22"/>
      <c r="I20" s="22"/>
    </row>
    <row r="21" spans="1:9" ht="12.75" customHeight="1">
      <c r="A21" s="559" t="s">
        <v>710</v>
      </c>
      <c r="B21" s="558"/>
      <c r="C21" s="558"/>
      <c r="D21" s="558"/>
      <c r="E21" s="558"/>
      <c r="F21" s="558"/>
      <c r="G21" s="558"/>
      <c r="I21" s="22"/>
    </row>
    <row r="22" spans="1:9" ht="9.75" customHeight="1">
      <c r="A22" s="22"/>
      <c r="B22" s="22"/>
      <c r="C22" s="22"/>
      <c r="D22" s="22"/>
      <c r="E22" s="22"/>
      <c r="F22" s="22"/>
      <c r="G22" s="22"/>
      <c r="I22" s="22"/>
    </row>
    <row r="23" spans="1:9" ht="12.75">
      <c r="A23" s="53" t="s">
        <v>820</v>
      </c>
      <c r="B23" s="22"/>
      <c r="C23" s="22"/>
      <c r="D23" s="22"/>
      <c r="E23" s="22"/>
      <c r="F23" s="22"/>
      <c r="G23" s="22"/>
      <c r="I23" s="22"/>
    </row>
    <row r="24" spans="1:9" ht="24.75" customHeight="1">
      <c r="A24" s="559" t="s">
        <v>711</v>
      </c>
      <c r="B24" s="558"/>
      <c r="C24" s="558"/>
      <c r="D24" s="558"/>
      <c r="E24" s="558"/>
      <c r="F24" s="558"/>
      <c r="G24" s="558"/>
      <c r="I24" s="22"/>
    </row>
    <row r="25" spans="1:9" ht="9.75" customHeight="1">
      <c r="A25" s="58"/>
      <c r="B25" s="57"/>
      <c r="C25" s="57"/>
      <c r="D25" s="57"/>
      <c r="E25" s="57"/>
      <c r="F25" s="57"/>
      <c r="G25" s="57"/>
      <c r="I25" s="22"/>
    </row>
    <row r="26" spans="1:9" ht="14.25" customHeight="1">
      <c r="A26" s="53" t="s">
        <v>841</v>
      </c>
      <c r="B26" s="22"/>
      <c r="C26" s="22"/>
      <c r="D26" s="22"/>
      <c r="E26" s="22"/>
      <c r="F26" s="22"/>
      <c r="G26" s="22"/>
      <c r="I26" s="22"/>
    </row>
    <row r="27" spans="1:9" ht="51.75" customHeight="1">
      <c r="A27" s="559" t="s">
        <v>609</v>
      </c>
      <c r="B27" s="558"/>
      <c r="C27" s="558"/>
      <c r="D27" s="558"/>
      <c r="E27" s="558"/>
      <c r="F27" s="558"/>
      <c r="G27" s="558"/>
      <c r="I27" s="22"/>
    </row>
    <row r="28" spans="1:7" ht="3" customHeight="1">
      <c r="A28" s="54"/>
      <c r="B28" s="22"/>
      <c r="C28" s="22"/>
      <c r="D28" s="22"/>
      <c r="E28" s="22"/>
      <c r="F28" s="22"/>
      <c r="G28" s="22"/>
    </row>
    <row r="29" spans="1:7" ht="12.75" hidden="1">
      <c r="A29" s="53" t="s">
        <v>251</v>
      </c>
      <c r="B29" s="22"/>
      <c r="C29" s="22"/>
      <c r="D29" s="22"/>
      <c r="E29" s="22"/>
      <c r="F29" s="22"/>
      <c r="G29" s="22"/>
    </row>
    <row r="30" spans="1:7" ht="12.75" customHeight="1" hidden="1">
      <c r="A30" s="559" t="s">
        <v>657</v>
      </c>
      <c r="B30" s="558"/>
      <c r="C30" s="558"/>
      <c r="D30" s="558"/>
      <c r="E30" s="558"/>
      <c r="F30" s="558"/>
      <c r="G30" s="558"/>
    </row>
    <row r="31" ht="12.75">
      <c r="G31" s="22"/>
    </row>
  </sheetData>
  <sheetProtection/>
  <mergeCells count="7">
    <mergeCell ref="A30:G30"/>
    <mergeCell ref="A12:G12"/>
    <mergeCell ref="A27:G27"/>
    <mergeCell ref="A15:G15"/>
    <mergeCell ref="A18:G18"/>
    <mergeCell ref="A21:G21"/>
    <mergeCell ref="A24:G2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2.xml><?xml version="1.0" encoding="utf-8"?>
<worksheet xmlns="http://schemas.openxmlformats.org/spreadsheetml/2006/main" xmlns:r="http://schemas.openxmlformats.org/officeDocument/2006/relationships">
  <dimension ref="A16:H24"/>
  <sheetViews>
    <sheetView zoomScalePageLayoutView="0" workbookViewId="0" topLeftCell="A7">
      <selection activeCell="C51" sqref="C51"/>
    </sheetView>
  </sheetViews>
  <sheetFormatPr defaultColWidth="9.00390625" defaultRowHeight="12.75"/>
  <sheetData>
    <row r="16" spans="1:5" ht="25.5">
      <c r="A16" s="370"/>
      <c r="E16" s="371" t="s">
        <v>492</v>
      </c>
    </row>
    <row r="17" spans="1:8" ht="25.5">
      <c r="A17" s="370" t="s">
        <v>493</v>
      </c>
      <c r="B17" s="372"/>
      <c r="C17" s="372"/>
      <c r="D17" s="372"/>
      <c r="E17" s="372"/>
      <c r="F17" s="372"/>
      <c r="G17" s="372"/>
      <c r="H17" s="372"/>
    </row>
    <row r="18" spans="1:8" ht="25.5">
      <c r="A18" s="370" t="s">
        <v>494</v>
      </c>
      <c r="B18" s="372"/>
      <c r="C18" s="372"/>
      <c r="D18" s="372"/>
      <c r="E18" s="372"/>
      <c r="F18" s="372"/>
      <c r="G18" s="372"/>
      <c r="H18" s="372"/>
    </row>
    <row r="19" spans="1:8" ht="25.5">
      <c r="A19" s="370" t="s">
        <v>495</v>
      </c>
      <c r="B19" s="372"/>
      <c r="C19" s="372"/>
      <c r="D19" s="372"/>
      <c r="E19" s="372"/>
      <c r="F19" s="372"/>
      <c r="G19" s="372"/>
      <c r="H19" s="372"/>
    </row>
    <row r="20" spans="1:8" ht="25.5">
      <c r="A20" s="413" t="s">
        <v>776</v>
      </c>
      <c r="B20" s="414"/>
      <c r="C20" s="414"/>
      <c r="D20" s="414"/>
      <c r="E20" s="414"/>
      <c r="F20" s="414"/>
      <c r="G20" s="414"/>
      <c r="H20" s="372"/>
    </row>
    <row r="24" spans="6:7" ht="12.75">
      <c r="F24" s="22"/>
      <c r="G24" s="22"/>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I50"/>
  <sheetViews>
    <sheetView zoomScalePageLayoutView="0" workbookViewId="0" topLeftCell="A22">
      <selection activeCell="A45" sqref="A45"/>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625" style="0" customWidth="1"/>
    <col min="6" max="6" width="61.625" style="0" customWidth="1"/>
    <col min="7" max="7" width="22.375" style="0" customWidth="1"/>
  </cols>
  <sheetData>
    <row r="1" ht="13.5" thickBot="1">
      <c r="A1" s="1" t="s">
        <v>77</v>
      </c>
    </row>
    <row r="2" spans="1:9" ht="14.25" customHeight="1" thickBot="1">
      <c r="A2" s="5" t="s">
        <v>178</v>
      </c>
      <c r="B2" s="8" t="s">
        <v>179</v>
      </c>
      <c r="C2" s="4" t="s">
        <v>28</v>
      </c>
      <c r="D2" s="4" t="s">
        <v>25</v>
      </c>
      <c r="E2" s="4" t="s">
        <v>26</v>
      </c>
      <c r="F2" s="27" t="s">
        <v>27</v>
      </c>
      <c r="G2" s="20" t="s">
        <v>689</v>
      </c>
      <c r="I2" s="32"/>
    </row>
    <row r="3" spans="1:7" ht="12.75">
      <c r="A3" s="93">
        <v>905</v>
      </c>
      <c r="B3" s="26">
        <v>6171</v>
      </c>
      <c r="C3" s="26">
        <v>5161</v>
      </c>
      <c r="D3" s="93">
        <v>5</v>
      </c>
      <c r="E3" s="26">
        <v>0</v>
      </c>
      <c r="F3" s="26" t="s">
        <v>843</v>
      </c>
      <c r="G3" s="74">
        <v>1</v>
      </c>
    </row>
    <row r="4" spans="1:7" ht="12.75">
      <c r="A4" s="93">
        <v>905</v>
      </c>
      <c r="B4" s="26">
        <v>6171</v>
      </c>
      <c r="C4" s="26">
        <v>5163</v>
      </c>
      <c r="D4" s="93">
        <v>5</v>
      </c>
      <c r="E4" s="26">
        <v>0</v>
      </c>
      <c r="F4" s="26" t="s">
        <v>352</v>
      </c>
      <c r="G4" s="74">
        <v>225</v>
      </c>
    </row>
    <row r="5" spans="1:7" ht="12.75">
      <c r="A5" s="93">
        <v>905</v>
      </c>
      <c r="B5" s="26">
        <v>6171</v>
      </c>
      <c r="C5" s="26">
        <v>5166</v>
      </c>
      <c r="D5" s="93">
        <v>5</v>
      </c>
      <c r="E5" s="26">
        <v>0</v>
      </c>
      <c r="F5" s="26" t="s">
        <v>189</v>
      </c>
      <c r="G5" s="74">
        <v>200</v>
      </c>
    </row>
    <row r="6" spans="1:7" ht="12.75">
      <c r="A6" s="93">
        <v>905</v>
      </c>
      <c r="B6" s="26">
        <v>6171</v>
      </c>
      <c r="C6" s="26">
        <v>5169</v>
      </c>
      <c r="D6" s="93">
        <v>5</v>
      </c>
      <c r="E6" s="26">
        <v>0</v>
      </c>
      <c r="F6" s="26" t="s">
        <v>190</v>
      </c>
      <c r="G6" s="74">
        <v>553.9</v>
      </c>
    </row>
    <row r="7" spans="1:7" ht="12.75">
      <c r="A7" s="93">
        <v>905</v>
      </c>
      <c r="B7" s="26">
        <v>6171</v>
      </c>
      <c r="C7" s="26">
        <v>5173</v>
      </c>
      <c r="D7" s="93">
        <v>5</v>
      </c>
      <c r="E7" s="26">
        <v>0</v>
      </c>
      <c r="F7" s="26" t="s">
        <v>32</v>
      </c>
      <c r="G7" s="74">
        <v>983.1</v>
      </c>
    </row>
    <row r="8" spans="1:7" ht="12.75">
      <c r="A8" s="93">
        <v>905</v>
      </c>
      <c r="B8" s="26">
        <v>6171</v>
      </c>
      <c r="C8" s="26">
        <v>5361</v>
      </c>
      <c r="D8" s="93">
        <v>5</v>
      </c>
      <c r="E8" s="26">
        <v>0</v>
      </c>
      <c r="F8" s="26" t="s">
        <v>286</v>
      </c>
      <c r="G8" s="74">
        <v>5</v>
      </c>
    </row>
    <row r="9" spans="1:7" ht="12.75">
      <c r="A9" s="93">
        <v>905</v>
      </c>
      <c r="B9" s="26">
        <v>6171</v>
      </c>
      <c r="C9" s="26">
        <v>5169</v>
      </c>
      <c r="D9" s="26">
        <v>938</v>
      </c>
      <c r="E9" s="26">
        <v>0</v>
      </c>
      <c r="F9" s="26" t="s">
        <v>190</v>
      </c>
      <c r="G9" s="74">
        <v>2080</v>
      </c>
    </row>
    <row r="10" spans="1:7" ht="12.75">
      <c r="A10" s="93">
        <v>905</v>
      </c>
      <c r="B10" s="26">
        <v>6171</v>
      </c>
      <c r="C10" s="26">
        <v>5901</v>
      </c>
      <c r="D10" s="26">
        <v>5</v>
      </c>
      <c r="E10" s="26">
        <v>0</v>
      </c>
      <c r="F10" s="26" t="s">
        <v>215</v>
      </c>
      <c r="G10" s="74">
        <v>1400</v>
      </c>
    </row>
    <row r="11" spans="1:7" ht="12.75">
      <c r="A11" s="26">
        <v>1005</v>
      </c>
      <c r="B11" s="26">
        <v>6409</v>
      </c>
      <c r="C11" s="26">
        <v>5163</v>
      </c>
      <c r="D11" s="26">
        <v>5</v>
      </c>
      <c r="E11" s="26">
        <v>0</v>
      </c>
      <c r="F11" s="26" t="s">
        <v>352</v>
      </c>
      <c r="G11" s="74">
        <v>2</v>
      </c>
    </row>
    <row r="12" spans="1:9" ht="13.5" thickBot="1">
      <c r="A12" s="36">
        <v>1005</v>
      </c>
      <c r="B12" s="36">
        <v>6399</v>
      </c>
      <c r="C12" s="36">
        <v>5362</v>
      </c>
      <c r="D12" s="36">
        <v>5</v>
      </c>
      <c r="E12" s="36">
        <v>0</v>
      </c>
      <c r="F12" s="36" t="s">
        <v>845</v>
      </c>
      <c r="G12" s="458">
        <v>50</v>
      </c>
      <c r="I12" s="22"/>
    </row>
    <row r="13" spans="1:9" ht="13.5" thickBot="1">
      <c r="A13" s="574" t="s">
        <v>176</v>
      </c>
      <c r="B13" s="575"/>
      <c r="C13" s="575"/>
      <c r="D13" s="575"/>
      <c r="E13" s="575"/>
      <c r="F13" s="576"/>
      <c r="G13" s="461">
        <f>SUM(G3:G12)</f>
        <v>5500</v>
      </c>
      <c r="I13" s="22"/>
    </row>
    <row r="14" spans="1:7" ht="12.75">
      <c r="A14" s="41"/>
      <c r="B14" s="24"/>
      <c r="C14" s="24"/>
      <c r="D14" s="24"/>
      <c r="E14" s="24"/>
      <c r="F14" s="24"/>
      <c r="G14" s="64"/>
    </row>
    <row r="15" spans="1:7" ht="13.5" customHeight="1">
      <c r="A15" s="46" t="s">
        <v>74</v>
      </c>
      <c r="B15" s="385"/>
      <c r="C15" s="385"/>
      <c r="D15" s="385"/>
      <c r="E15" s="385"/>
      <c r="F15" s="55"/>
      <c r="G15" s="55"/>
    </row>
    <row r="16" spans="1:7" ht="12.75">
      <c r="A16" s="41" t="s">
        <v>844</v>
      </c>
      <c r="B16" s="385"/>
      <c r="C16" s="385"/>
      <c r="D16" s="385"/>
      <c r="E16" s="385"/>
      <c r="F16" s="55"/>
      <c r="G16" s="385"/>
    </row>
    <row r="17" spans="1:7" ht="15" customHeight="1">
      <c r="A17" s="555" t="s">
        <v>421</v>
      </c>
      <c r="B17" s="558"/>
      <c r="C17" s="558"/>
      <c r="D17" s="558"/>
      <c r="E17" s="558"/>
      <c r="F17" s="558"/>
      <c r="G17" s="558"/>
    </row>
    <row r="18" spans="1:7" ht="11.25" customHeight="1">
      <c r="A18" s="42"/>
      <c r="B18" s="12"/>
      <c r="C18" s="12"/>
      <c r="D18" s="12"/>
      <c r="E18" s="12"/>
      <c r="F18" s="12"/>
      <c r="G18" s="49"/>
    </row>
    <row r="19" spans="1:7" ht="12.75">
      <c r="A19" s="40" t="s">
        <v>298</v>
      </c>
      <c r="B19" s="12"/>
      <c r="C19" s="12"/>
      <c r="D19" s="12"/>
      <c r="E19" s="12"/>
      <c r="F19" s="12"/>
      <c r="G19" s="12"/>
    </row>
    <row r="20" spans="1:7" ht="12.75">
      <c r="A20" s="577" t="s">
        <v>157</v>
      </c>
      <c r="B20" s="560"/>
      <c r="C20" s="560"/>
      <c r="D20" s="560"/>
      <c r="E20" s="560"/>
      <c r="F20" s="560"/>
      <c r="G20" s="560"/>
    </row>
    <row r="21" spans="1:7" ht="12.75">
      <c r="A21" s="281"/>
      <c r="B21" s="48"/>
      <c r="C21" s="48"/>
      <c r="D21" s="48"/>
      <c r="E21" s="48"/>
      <c r="F21" s="48"/>
      <c r="G21" s="48"/>
    </row>
    <row r="22" spans="1:7" ht="12.75">
      <c r="A22" s="40" t="s">
        <v>212</v>
      </c>
      <c r="B22" s="12"/>
      <c r="C22" s="12"/>
      <c r="D22" s="12"/>
      <c r="E22" s="12"/>
      <c r="F22" s="12"/>
      <c r="G22" s="12"/>
    </row>
    <row r="23" spans="1:7" ht="12.75">
      <c r="A23" s="577" t="s">
        <v>611</v>
      </c>
      <c r="B23" s="560"/>
      <c r="C23" s="560"/>
      <c r="D23" s="560"/>
      <c r="E23" s="560"/>
      <c r="F23" s="560"/>
      <c r="G23" s="560"/>
    </row>
    <row r="24" spans="1:7" ht="12.75">
      <c r="A24" s="12"/>
      <c r="B24" s="12"/>
      <c r="C24" s="12"/>
      <c r="D24" s="12"/>
      <c r="E24" s="12"/>
      <c r="F24" s="12"/>
      <c r="G24" s="12"/>
    </row>
    <row r="25" spans="1:7" ht="12.75">
      <c r="A25" s="53" t="s">
        <v>382</v>
      </c>
      <c r="B25" s="55"/>
      <c r="C25" s="55"/>
      <c r="D25" s="55"/>
      <c r="E25" s="55"/>
      <c r="F25" s="55"/>
      <c r="G25" s="55"/>
    </row>
    <row r="26" spans="1:7" ht="21" customHeight="1">
      <c r="A26" s="555" t="s">
        <v>410</v>
      </c>
      <c r="B26" s="558"/>
      <c r="C26" s="558"/>
      <c r="D26" s="558"/>
      <c r="E26" s="558"/>
      <c r="F26" s="558"/>
      <c r="G26" s="558"/>
    </row>
    <row r="27" spans="1:7" ht="5.25" customHeight="1">
      <c r="A27" s="12"/>
      <c r="B27" s="12"/>
      <c r="C27" s="12"/>
      <c r="D27" s="12"/>
      <c r="E27" s="12"/>
      <c r="F27" s="12"/>
      <c r="G27" s="12"/>
    </row>
    <row r="28" spans="1:7" ht="18" customHeight="1">
      <c r="A28" s="40" t="s">
        <v>295</v>
      </c>
      <c r="B28" s="12"/>
      <c r="C28" s="12"/>
      <c r="D28" s="12"/>
      <c r="E28" s="12"/>
      <c r="F28" s="12"/>
      <c r="G28" s="12"/>
    </row>
    <row r="29" spans="1:7" ht="12.75">
      <c r="A29" s="577" t="s">
        <v>113</v>
      </c>
      <c r="B29" s="560"/>
      <c r="C29" s="560"/>
      <c r="D29" s="560"/>
      <c r="E29" s="560"/>
      <c r="F29" s="560"/>
      <c r="G29" s="560"/>
    </row>
    <row r="30" spans="1:7" ht="12.75">
      <c r="A30" s="12"/>
      <c r="B30" s="12"/>
      <c r="C30" s="12"/>
      <c r="D30" s="12"/>
      <c r="E30" s="12"/>
      <c r="F30" s="12"/>
      <c r="G30" s="12"/>
    </row>
    <row r="31" ht="12.75">
      <c r="A31" s="40" t="s">
        <v>193</v>
      </c>
    </row>
    <row r="32" spans="1:7" ht="12.75">
      <c r="A32" s="560" t="s">
        <v>347</v>
      </c>
      <c r="B32" s="560"/>
      <c r="C32" s="560"/>
      <c r="D32" s="560"/>
      <c r="E32" s="560"/>
      <c r="F32" s="560"/>
      <c r="G32" s="560"/>
    </row>
    <row r="33" spans="1:7" ht="12.75">
      <c r="A33" s="48"/>
      <c r="B33" s="48"/>
      <c r="C33" s="48"/>
      <c r="D33" s="48"/>
      <c r="E33" s="48"/>
      <c r="F33" s="48"/>
      <c r="G33" s="48"/>
    </row>
    <row r="34" spans="1:7" ht="12.75">
      <c r="A34" s="40" t="s">
        <v>251</v>
      </c>
      <c r="B34" s="48"/>
      <c r="C34" s="48"/>
      <c r="D34" s="48"/>
      <c r="E34" s="48"/>
      <c r="F34" s="48"/>
      <c r="G34" s="48"/>
    </row>
    <row r="35" spans="1:7" ht="12.75">
      <c r="A35" s="42" t="s">
        <v>610</v>
      </c>
      <c r="B35" s="48"/>
      <c r="C35" s="48"/>
      <c r="D35" s="48"/>
      <c r="E35" s="48"/>
      <c r="F35" s="48"/>
      <c r="G35" s="48"/>
    </row>
    <row r="36" spans="1:7" ht="12.75">
      <c r="A36" s="48"/>
      <c r="B36" s="48"/>
      <c r="C36" s="48"/>
      <c r="D36" s="48"/>
      <c r="E36" s="48"/>
      <c r="F36" s="48"/>
      <c r="G36" s="48"/>
    </row>
    <row r="38" ht="12.75">
      <c r="A38" s="44" t="s">
        <v>314</v>
      </c>
    </row>
    <row r="39" ht="12.75">
      <c r="A39" s="40" t="s">
        <v>382</v>
      </c>
    </row>
    <row r="40" ht="12.75">
      <c r="A40" s="42" t="s">
        <v>158</v>
      </c>
    </row>
    <row r="41" ht="12.75">
      <c r="A41" s="42"/>
    </row>
    <row r="42" ht="12.75">
      <c r="A42" s="28" t="s">
        <v>111</v>
      </c>
    </row>
    <row r="43" spans="1:7" ht="12.75">
      <c r="A43" s="578" t="s">
        <v>298</v>
      </c>
      <c r="B43" s="578"/>
      <c r="C43" s="578"/>
      <c r="D43" s="578"/>
      <c r="E43" s="578"/>
      <c r="F43" s="578"/>
      <c r="G43" s="578"/>
    </row>
    <row r="44" spans="1:7" ht="14.25" customHeight="1">
      <c r="A44" s="560" t="s">
        <v>874</v>
      </c>
      <c r="B44" s="560"/>
      <c r="C44" s="560"/>
      <c r="D44" s="560"/>
      <c r="E44" s="560"/>
      <c r="F44" s="560"/>
      <c r="G44" s="560"/>
    </row>
    <row r="46" spans="1:7" ht="12.75">
      <c r="A46" s="37" t="s">
        <v>846</v>
      </c>
      <c r="B46" s="38"/>
      <c r="C46" s="38"/>
      <c r="D46" s="38"/>
      <c r="E46" s="38"/>
      <c r="F46" s="38"/>
      <c r="G46" s="22"/>
    </row>
    <row r="47" spans="1:7" ht="18" customHeight="1">
      <c r="A47" s="558" t="s">
        <v>411</v>
      </c>
      <c r="B47" s="558"/>
      <c r="C47" s="558"/>
      <c r="D47" s="558"/>
      <c r="E47" s="558"/>
      <c r="F47" s="558"/>
      <c r="G47" s="558"/>
    </row>
    <row r="48" spans="1:7" ht="12.75">
      <c r="A48" s="22"/>
      <c r="B48" s="22"/>
      <c r="C48" s="22"/>
      <c r="D48" s="22"/>
      <c r="E48" s="22"/>
      <c r="F48" s="22"/>
      <c r="G48" s="22"/>
    </row>
    <row r="49" spans="1:7" ht="12.75">
      <c r="A49" s="22"/>
      <c r="B49" s="22"/>
      <c r="C49" s="22"/>
      <c r="D49" s="22"/>
      <c r="E49" s="22"/>
      <c r="F49" s="22"/>
      <c r="G49" s="22"/>
    </row>
    <row r="50" spans="1:7" ht="12.75">
      <c r="A50" s="22"/>
      <c r="B50" s="22"/>
      <c r="C50" s="22"/>
      <c r="D50" s="22"/>
      <c r="E50" s="22"/>
      <c r="F50" s="22"/>
      <c r="G50" s="22"/>
    </row>
  </sheetData>
  <sheetProtection/>
  <mergeCells count="10">
    <mergeCell ref="A13:F13"/>
    <mergeCell ref="A17:G17"/>
    <mergeCell ref="A20:G20"/>
    <mergeCell ref="A23:G23"/>
    <mergeCell ref="A47:G47"/>
    <mergeCell ref="A26:G26"/>
    <mergeCell ref="A29:G29"/>
    <mergeCell ref="A32:G32"/>
    <mergeCell ref="A44:G44"/>
    <mergeCell ref="A43:G43"/>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1.xml><?xml version="1.0" encoding="utf-8"?>
<worksheet xmlns="http://schemas.openxmlformats.org/spreadsheetml/2006/main" xmlns:r="http://schemas.openxmlformats.org/officeDocument/2006/relationships">
  <dimension ref="A1:O162"/>
  <sheetViews>
    <sheetView workbookViewId="0" topLeftCell="A125">
      <selection activeCell="A121" sqref="A121:G121"/>
    </sheetView>
  </sheetViews>
  <sheetFormatPr defaultColWidth="9.00390625" defaultRowHeight="12.75"/>
  <cols>
    <col min="1" max="1" width="5.375" style="0" customWidth="1"/>
    <col min="2" max="2" width="6.00390625" style="0" customWidth="1"/>
    <col min="3" max="3" width="6.125" style="0" customWidth="1"/>
    <col min="4" max="4" width="7.375" style="0" customWidth="1"/>
    <col min="5" max="5" width="6.625" style="0" customWidth="1"/>
    <col min="6" max="6" width="62.75390625" style="0" customWidth="1"/>
    <col min="7" max="7" width="21.75390625" style="0" customWidth="1"/>
  </cols>
  <sheetData>
    <row r="1" spans="1:6" ht="13.5" thickBot="1">
      <c r="A1" s="37" t="s">
        <v>214</v>
      </c>
      <c r="B1" s="38"/>
      <c r="C1" s="38"/>
      <c r="D1" s="38"/>
      <c r="E1" s="38"/>
      <c r="F1" s="38"/>
    </row>
    <row r="2" spans="1:7" ht="14.25" customHeight="1" thickBot="1">
      <c r="A2" s="418" t="s">
        <v>178</v>
      </c>
      <c r="B2" s="419" t="s">
        <v>179</v>
      </c>
      <c r="C2" s="419" t="s">
        <v>28</v>
      </c>
      <c r="D2" s="419" t="s">
        <v>25</v>
      </c>
      <c r="E2" s="419" t="s">
        <v>26</v>
      </c>
      <c r="F2" s="420" t="s">
        <v>27</v>
      </c>
      <c r="G2" s="20" t="s">
        <v>689</v>
      </c>
    </row>
    <row r="3" spans="1:8" ht="12.75">
      <c r="A3" s="268">
        <v>117</v>
      </c>
      <c r="B3" s="268">
        <v>3639</v>
      </c>
      <c r="C3" s="268">
        <v>5151</v>
      </c>
      <c r="D3" s="268">
        <v>17</v>
      </c>
      <c r="E3" s="26">
        <v>0</v>
      </c>
      <c r="F3" s="268" t="s">
        <v>847</v>
      </c>
      <c r="G3" s="74">
        <v>120</v>
      </c>
      <c r="H3" s="22"/>
    </row>
    <row r="4" spans="1:8" ht="12.75">
      <c r="A4" s="106">
        <v>117</v>
      </c>
      <c r="B4" s="268">
        <v>3639</v>
      </c>
      <c r="C4" s="106">
        <v>5154</v>
      </c>
      <c r="D4" s="106">
        <v>17</v>
      </c>
      <c r="E4" s="93">
        <v>0</v>
      </c>
      <c r="F4" s="106" t="s">
        <v>42</v>
      </c>
      <c r="G4" s="74">
        <v>270</v>
      </c>
      <c r="H4" s="22"/>
    </row>
    <row r="5" spans="1:8" s="11" customFormat="1" ht="13.5" customHeight="1">
      <c r="A5" s="268">
        <v>117</v>
      </c>
      <c r="B5" s="268">
        <v>3639</v>
      </c>
      <c r="C5" s="106">
        <v>5164</v>
      </c>
      <c r="D5" s="106">
        <v>17</v>
      </c>
      <c r="E5" s="93">
        <v>0</v>
      </c>
      <c r="F5" s="106" t="s">
        <v>211</v>
      </c>
      <c r="G5" s="67">
        <v>5</v>
      </c>
      <c r="H5" s="54"/>
    </row>
    <row r="6" spans="1:8" s="11" customFormat="1" ht="13.5" customHeight="1">
      <c r="A6" s="268">
        <v>117</v>
      </c>
      <c r="B6" s="268">
        <v>3639</v>
      </c>
      <c r="C6" s="268">
        <v>5169</v>
      </c>
      <c r="D6" s="106">
        <v>17</v>
      </c>
      <c r="E6" s="93">
        <v>0</v>
      </c>
      <c r="F6" s="35" t="s">
        <v>190</v>
      </c>
      <c r="G6" s="74">
        <v>4600</v>
      </c>
      <c r="H6" s="54"/>
    </row>
    <row r="7" spans="1:11" ht="12.75">
      <c r="A7" s="106">
        <v>117</v>
      </c>
      <c r="B7" s="106">
        <v>3639</v>
      </c>
      <c r="C7" s="106">
        <v>5171</v>
      </c>
      <c r="D7" s="106">
        <v>17</v>
      </c>
      <c r="E7" s="93">
        <v>0</v>
      </c>
      <c r="F7" s="26" t="s">
        <v>355</v>
      </c>
      <c r="G7" s="74">
        <v>100</v>
      </c>
      <c r="H7" s="22"/>
      <c r="I7" s="24"/>
      <c r="K7" s="416"/>
    </row>
    <row r="8" spans="1:9" ht="12.75">
      <c r="A8" s="106">
        <v>118</v>
      </c>
      <c r="B8" s="106">
        <v>3619</v>
      </c>
      <c r="C8" s="106">
        <v>5171</v>
      </c>
      <c r="D8" s="106">
        <v>18</v>
      </c>
      <c r="E8" s="93">
        <v>0</v>
      </c>
      <c r="F8" s="26" t="s">
        <v>355</v>
      </c>
      <c r="G8" s="74">
        <v>480</v>
      </c>
      <c r="H8" s="22"/>
      <c r="I8" s="22"/>
    </row>
    <row r="9" spans="1:9" ht="12.75">
      <c r="A9" s="106">
        <v>217</v>
      </c>
      <c r="B9" s="106">
        <v>3669</v>
      </c>
      <c r="C9" s="106">
        <v>5154</v>
      </c>
      <c r="D9" s="106">
        <v>17</v>
      </c>
      <c r="E9" s="93">
        <v>0</v>
      </c>
      <c r="F9" s="106" t="s">
        <v>42</v>
      </c>
      <c r="G9" s="74">
        <v>5</v>
      </c>
      <c r="H9" s="22"/>
      <c r="I9" s="22"/>
    </row>
    <row r="10" spans="1:8" ht="12.75">
      <c r="A10" s="106">
        <v>217</v>
      </c>
      <c r="B10" s="106">
        <v>3669</v>
      </c>
      <c r="C10" s="106">
        <v>5169</v>
      </c>
      <c r="D10" s="106">
        <v>17</v>
      </c>
      <c r="E10" s="93">
        <v>0</v>
      </c>
      <c r="F10" s="26" t="s">
        <v>190</v>
      </c>
      <c r="G10" s="74">
        <v>10</v>
      </c>
      <c r="H10" s="22"/>
    </row>
    <row r="11" spans="1:8" ht="12.75">
      <c r="A11" s="106">
        <v>217</v>
      </c>
      <c r="B11" s="106">
        <v>3745</v>
      </c>
      <c r="C11" s="106">
        <v>5169</v>
      </c>
      <c r="D11" s="106">
        <v>17</v>
      </c>
      <c r="E11" s="93">
        <v>0</v>
      </c>
      <c r="F11" s="26" t="s">
        <v>190</v>
      </c>
      <c r="G11" s="74">
        <v>1000</v>
      </c>
      <c r="H11" s="22"/>
    </row>
    <row r="12" spans="1:8" ht="12.75">
      <c r="A12" s="93">
        <v>317</v>
      </c>
      <c r="B12" s="93">
        <v>2212</v>
      </c>
      <c r="C12" s="93">
        <v>5169</v>
      </c>
      <c r="D12" s="106">
        <v>17</v>
      </c>
      <c r="E12" s="93">
        <v>0</v>
      </c>
      <c r="F12" s="93" t="s">
        <v>190</v>
      </c>
      <c r="G12" s="74">
        <v>6050</v>
      </c>
      <c r="H12" s="22"/>
    </row>
    <row r="13" spans="1:8" ht="12.75">
      <c r="A13" s="26">
        <v>317</v>
      </c>
      <c r="B13" s="26">
        <v>2212</v>
      </c>
      <c r="C13" s="26">
        <v>5171</v>
      </c>
      <c r="D13" s="106">
        <v>17</v>
      </c>
      <c r="E13" s="26">
        <v>0</v>
      </c>
      <c r="F13" s="26" t="s">
        <v>355</v>
      </c>
      <c r="G13" s="74">
        <v>3550</v>
      </c>
      <c r="H13" s="22"/>
    </row>
    <row r="14" spans="1:8" ht="12.75">
      <c r="A14" s="26">
        <v>317</v>
      </c>
      <c r="B14" s="26">
        <v>2219</v>
      </c>
      <c r="C14" s="26">
        <v>5171</v>
      </c>
      <c r="D14" s="106">
        <v>17</v>
      </c>
      <c r="E14" s="26">
        <v>0</v>
      </c>
      <c r="F14" s="26" t="s">
        <v>355</v>
      </c>
      <c r="G14" s="74">
        <v>1400</v>
      </c>
      <c r="H14" s="22"/>
    </row>
    <row r="15" spans="1:8" ht="12.75">
      <c r="A15" s="26">
        <v>317</v>
      </c>
      <c r="B15" s="26">
        <v>2219</v>
      </c>
      <c r="C15" s="26">
        <v>5169</v>
      </c>
      <c r="D15" s="106">
        <v>17</v>
      </c>
      <c r="E15" s="26">
        <v>0</v>
      </c>
      <c r="F15" s="93" t="s">
        <v>190</v>
      </c>
      <c r="G15" s="74">
        <v>300</v>
      </c>
      <c r="H15" s="22"/>
    </row>
    <row r="16" spans="1:8" ht="12.75">
      <c r="A16" s="26">
        <v>517</v>
      </c>
      <c r="B16" s="26">
        <v>4359</v>
      </c>
      <c r="C16" s="26">
        <v>5151</v>
      </c>
      <c r="D16" s="106">
        <v>17</v>
      </c>
      <c r="E16" s="26">
        <v>0</v>
      </c>
      <c r="F16" s="268" t="s">
        <v>847</v>
      </c>
      <c r="G16" s="74">
        <v>22</v>
      </c>
      <c r="H16" s="22"/>
    </row>
    <row r="17" spans="1:8" ht="12.75">
      <c r="A17" s="26">
        <v>517</v>
      </c>
      <c r="B17" s="26">
        <v>4359</v>
      </c>
      <c r="C17" s="26">
        <v>5152</v>
      </c>
      <c r="D17" s="106">
        <v>17</v>
      </c>
      <c r="E17" s="26">
        <v>0</v>
      </c>
      <c r="F17" s="26" t="s">
        <v>41</v>
      </c>
      <c r="G17" s="74">
        <v>20</v>
      </c>
      <c r="H17" s="22"/>
    </row>
    <row r="18" spans="1:8" ht="12.75">
      <c r="A18" s="26">
        <v>517</v>
      </c>
      <c r="B18" s="26">
        <v>4359</v>
      </c>
      <c r="C18" s="26">
        <v>5154</v>
      </c>
      <c r="D18" s="106">
        <v>17</v>
      </c>
      <c r="E18" s="26">
        <v>0</v>
      </c>
      <c r="F18" s="106" t="s">
        <v>42</v>
      </c>
      <c r="G18" s="74">
        <v>15</v>
      </c>
      <c r="H18" s="22"/>
    </row>
    <row r="19" spans="1:8" ht="12.75">
      <c r="A19" s="26">
        <v>517</v>
      </c>
      <c r="B19" s="26">
        <v>4359</v>
      </c>
      <c r="C19" s="26">
        <v>5157</v>
      </c>
      <c r="D19" s="106">
        <v>17</v>
      </c>
      <c r="E19" s="26">
        <v>0</v>
      </c>
      <c r="F19" s="26" t="s">
        <v>489</v>
      </c>
      <c r="G19" s="74">
        <v>35</v>
      </c>
      <c r="H19" s="22"/>
    </row>
    <row r="20" spans="1:8" ht="12.75">
      <c r="A20" s="26">
        <v>517</v>
      </c>
      <c r="B20" s="26">
        <v>4359</v>
      </c>
      <c r="C20" s="26">
        <v>5164</v>
      </c>
      <c r="D20" s="106">
        <v>17</v>
      </c>
      <c r="E20" s="26">
        <v>0</v>
      </c>
      <c r="F20" s="93" t="s">
        <v>211</v>
      </c>
      <c r="G20" s="74">
        <v>85</v>
      </c>
      <c r="H20" s="22"/>
    </row>
    <row r="21" spans="1:8" ht="12.75">
      <c r="A21" s="26">
        <v>517</v>
      </c>
      <c r="B21" s="26">
        <v>4359</v>
      </c>
      <c r="C21" s="26">
        <v>5169</v>
      </c>
      <c r="D21" s="106">
        <v>17</v>
      </c>
      <c r="E21" s="26">
        <v>0</v>
      </c>
      <c r="F21" s="93" t="s">
        <v>190</v>
      </c>
      <c r="G21" s="74">
        <v>42</v>
      </c>
      <c r="H21" s="22"/>
    </row>
    <row r="22" spans="1:8" ht="12.75">
      <c r="A22" s="26">
        <v>617</v>
      </c>
      <c r="B22" s="26">
        <v>3392</v>
      </c>
      <c r="C22" s="26">
        <v>5169</v>
      </c>
      <c r="D22" s="106">
        <v>17</v>
      </c>
      <c r="E22" s="26">
        <v>0</v>
      </c>
      <c r="F22" s="93" t="s">
        <v>190</v>
      </c>
      <c r="G22" s="74">
        <v>1375</v>
      </c>
      <c r="H22" s="22"/>
    </row>
    <row r="23" spans="1:7" s="22" customFormat="1" ht="12.75">
      <c r="A23" s="26">
        <v>617</v>
      </c>
      <c r="B23" s="26">
        <v>3392</v>
      </c>
      <c r="C23" s="26">
        <v>5171</v>
      </c>
      <c r="D23" s="106">
        <v>17</v>
      </c>
      <c r="E23" s="26">
        <v>0</v>
      </c>
      <c r="F23" s="26" t="s">
        <v>355</v>
      </c>
      <c r="G23" s="74">
        <v>975</v>
      </c>
    </row>
    <row r="24" spans="1:7" s="22" customFormat="1" ht="12.75">
      <c r="A24" s="26">
        <v>617</v>
      </c>
      <c r="B24" s="26">
        <v>3639</v>
      </c>
      <c r="C24" s="26">
        <v>5171</v>
      </c>
      <c r="D24" s="106">
        <v>17</v>
      </c>
      <c r="E24" s="26">
        <v>0</v>
      </c>
      <c r="F24" s="26" t="s">
        <v>355</v>
      </c>
      <c r="G24" s="74">
        <v>250</v>
      </c>
    </row>
    <row r="25" spans="1:7" s="22" customFormat="1" ht="12.75">
      <c r="A25" s="26">
        <v>617</v>
      </c>
      <c r="B25" s="26">
        <v>3639</v>
      </c>
      <c r="C25" s="26">
        <v>5169</v>
      </c>
      <c r="D25" s="106">
        <v>17</v>
      </c>
      <c r="E25" s="26">
        <v>0</v>
      </c>
      <c r="F25" s="93" t="s">
        <v>190</v>
      </c>
      <c r="G25" s="74">
        <v>150</v>
      </c>
    </row>
    <row r="26" spans="1:8" ht="12.75">
      <c r="A26" s="26">
        <v>817</v>
      </c>
      <c r="B26" s="26">
        <v>3631</v>
      </c>
      <c r="C26" s="26">
        <v>5169</v>
      </c>
      <c r="D26" s="106">
        <v>17</v>
      </c>
      <c r="E26" s="26">
        <v>0</v>
      </c>
      <c r="F26" s="93" t="s">
        <v>190</v>
      </c>
      <c r="G26" s="74">
        <v>40</v>
      </c>
      <c r="H26" s="22"/>
    </row>
    <row r="27" spans="1:9" ht="12.75">
      <c r="A27" s="26">
        <v>817</v>
      </c>
      <c r="B27" s="26">
        <v>3632</v>
      </c>
      <c r="C27" s="26">
        <v>5139</v>
      </c>
      <c r="D27" s="106">
        <v>17</v>
      </c>
      <c r="E27" s="26">
        <v>0</v>
      </c>
      <c r="F27" s="26" t="s">
        <v>188</v>
      </c>
      <c r="G27" s="74">
        <v>15</v>
      </c>
      <c r="H27" s="22"/>
      <c r="I27" s="24"/>
    </row>
    <row r="28" spans="1:8" ht="12.75">
      <c r="A28" s="26">
        <v>817</v>
      </c>
      <c r="B28" s="26">
        <v>3632</v>
      </c>
      <c r="C28" s="26">
        <v>5156</v>
      </c>
      <c r="D28" s="106">
        <v>17</v>
      </c>
      <c r="E28" s="26">
        <v>0</v>
      </c>
      <c r="F28" s="26" t="s">
        <v>302</v>
      </c>
      <c r="G28" s="74">
        <v>30</v>
      </c>
      <c r="H28" s="22"/>
    </row>
    <row r="29" spans="1:8" ht="12.75">
      <c r="A29" s="26">
        <v>817</v>
      </c>
      <c r="B29" s="26">
        <v>3632</v>
      </c>
      <c r="C29" s="26">
        <v>5159</v>
      </c>
      <c r="D29" s="106">
        <v>17</v>
      </c>
      <c r="E29" s="26">
        <v>0</v>
      </c>
      <c r="F29" s="26" t="s">
        <v>36</v>
      </c>
      <c r="G29" s="74">
        <v>11</v>
      </c>
      <c r="H29" s="22"/>
    </row>
    <row r="30" spans="1:8" ht="12.75">
      <c r="A30" s="26">
        <v>817</v>
      </c>
      <c r="B30" s="35">
        <v>3632</v>
      </c>
      <c r="C30" s="35">
        <v>5169</v>
      </c>
      <c r="D30" s="106">
        <v>17</v>
      </c>
      <c r="E30" s="35">
        <v>0</v>
      </c>
      <c r="F30" s="35" t="s">
        <v>190</v>
      </c>
      <c r="G30" s="74">
        <v>135</v>
      </c>
      <c r="H30" s="22"/>
    </row>
    <row r="31" spans="1:8" ht="12.75">
      <c r="A31" s="26">
        <v>817</v>
      </c>
      <c r="B31" s="35">
        <v>3632</v>
      </c>
      <c r="C31" s="35">
        <v>5171</v>
      </c>
      <c r="D31" s="106">
        <v>17</v>
      </c>
      <c r="E31" s="35">
        <v>0</v>
      </c>
      <c r="F31" s="35" t="s">
        <v>355</v>
      </c>
      <c r="G31" s="464">
        <v>450</v>
      </c>
      <c r="H31" s="22"/>
    </row>
    <row r="32" spans="1:8" ht="12.75">
      <c r="A32" s="26">
        <v>917</v>
      </c>
      <c r="B32" s="26">
        <v>6171</v>
      </c>
      <c r="C32" s="26">
        <v>5163</v>
      </c>
      <c r="D32" s="268">
        <v>17</v>
      </c>
      <c r="E32" s="26">
        <v>0</v>
      </c>
      <c r="F32" s="26" t="s">
        <v>352</v>
      </c>
      <c r="G32" s="74">
        <v>2500</v>
      </c>
      <c r="H32" s="22"/>
    </row>
    <row r="33" spans="1:8" ht="12.75">
      <c r="A33" s="26">
        <v>917</v>
      </c>
      <c r="B33" s="26">
        <v>6171</v>
      </c>
      <c r="C33" s="26">
        <v>5166</v>
      </c>
      <c r="D33" s="268">
        <v>17</v>
      </c>
      <c r="E33" s="26">
        <v>0</v>
      </c>
      <c r="F33" s="26" t="s">
        <v>189</v>
      </c>
      <c r="G33" s="74">
        <v>150</v>
      </c>
      <c r="H33" s="22"/>
    </row>
    <row r="34" spans="1:8" ht="12.75">
      <c r="A34" s="26">
        <v>917</v>
      </c>
      <c r="B34" s="26">
        <v>6171</v>
      </c>
      <c r="C34" s="26">
        <v>5169</v>
      </c>
      <c r="D34" s="106">
        <v>17</v>
      </c>
      <c r="E34" s="26">
        <v>0</v>
      </c>
      <c r="F34" s="26" t="s">
        <v>190</v>
      </c>
      <c r="G34" s="74">
        <v>50</v>
      </c>
      <c r="H34" s="22"/>
    </row>
    <row r="35" spans="1:8" ht="12.75">
      <c r="A35" s="26">
        <v>917</v>
      </c>
      <c r="B35" s="26">
        <v>6171</v>
      </c>
      <c r="C35" s="26">
        <v>5171</v>
      </c>
      <c r="D35" s="268">
        <v>17</v>
      </c>
      <c r="E35" s="26">
        <v>0</v>
      </c>
      <c r="F35" s="26" t="s">
        <v>355</v>
      </c>
      <c r="G35" s="74">
        <v>1700</v>
      </c>
      <c r="H35" s="22"/>
    </row>
    <row r="36" spans="1:8" ht="13.5" thickBot="1">
      <c r="A36" s="35">
        <v>917</v>
      </c>
      <c r="B36" s="35">
        <v>6171</v>
      </c>
      <c r="C36" s="35">
        <v>5499</v>
      </c>
      <c r="D36" s="268">
        <v>17</v>
      </c>
      <c r="E36" s="35">
        <v>0</v>
      </c>
      <c r="F36" s="26" t="s">
        <v>826</v>
      </c>
      <c r="G36" s="74">
        <v>20</v>
      </c>
      <c r="H36" s="22"/>
    </row>
    <row r="37" spans="1:7" ht="12.75" hidden="1">
      <c r="A37" s="26">
        <v>418</v>
      </c>
      <c r="B37" s="26">
        <v>3419</v>
      </c>
      <c r="C37" s="26">
        <v>5169</v>
      </c>
      <c r="D37" s="106">
        <v>18</v>
      </c>
      <c r="E37" s="26">
        <v>12</v>
      </c>
      <c r="F37" s="93" t="s">
        <v>190</v>
      </c>
      <c r="G37" s="74">
        <v>0</v>
      </c>
    </row>
    <row r="38" spans="1:7" ht="13.5" hidden="1" thickBot="1">
      <c r="A38" s="26">
        <v>618</v>
      </c>
      <c r="B38" s="26">
        <v>3392</v>
      </c>
      <c r="C38" s="26">
        <v>5169</v>
      </c>
      <c r="D38" s="106">
        <v>18</v>
      </c>
      <c r="E38" s="26">
        <v>12</v>
      </c>
      <c r="F38" s="93" t="s">
        <v>190</v>
      </c>
      <c r="G38" s="67">
        <v>0</v>
      </c>
    </row>
    <row r="39" spans="1:9" ht="13.5" thickBot="1">
      <c r="A39" s="307" t="s">
        <v>176</v>
      </c>
      <c r="B39" s="308"/>
      <c r="C39" s="308"/>
      <c r="D39" s="308"/>
      <c r="E39" s="308"/>
      <c r="F39" s="308"/>
      <c r="G39" s="63">
        <f>SUM(G3:G38)</f>
        <v>25960</v>
      </c>
      <c r="H39" s="22"/>
      <c r="I39" s="22"/>
    </row>
    <row r="40" spans="1:9" ht="12.75">
      <c r="A40" s="41"/>
      <c r="B40" s="24"/>
      <c r="C40" s="24"/>
      <c r="D40" s="24"/>
      <c r="E40" s="24"/>
      <c r="F40" s="24"/>
      <c r="G40" s="64"/>
      <c r="H40" s="22"/>
      <c r="I40" s="22"/>
    </row>
    <row r="41" spans="1:7" ht="35.25" customHeight="1">
      <c r="A41" s="22"/>
      <c r="B41" s="22"/>
      <c r="C41" s="22"/>
      <c r="D41" s="22"/>
      <c r="E41" s="22"/>
      <c r="F41" s="22"/>
      <c r="G41" s="22"/>
    </row>
    <row r="42" spans="1:7" ht="13.5" customHeight="1">
      <c r="A42" s="56" t="s">
        <v>108</v>
      </c>
      <c r="B42" s="56"/>
      <c r="C42" s="22"/>
      <c r="D42" s="22"/>
      <c r="E42" s="22"/>
      <c r="F42" s="22"/>
      <c r="G42" s="466"/>
    </row>
    <row r="43" spans="1:7" ht="13.5" customHeight="1" hidden="1">
      <c r="A43" s="53">
        <v>71</v>
      </c>
      <c r="B43" s="56"/>
      <c r="C43" s="22"/>
      <c r="D43" s="22"/>
      <c r="E43" s="22"/>
      <c r="F43" s="22"/>
      <c r="G43" s="22"/>
    </row>
    <row r="44" spans="1:7" ht="13.5" customHeight="1" hidden="1">
      <c r="A44" s="53">
        <v>72</v>
      </c>
      <c r="B44" s="56"/>
      <c r="C44" s="22"/>
      <c r="D44" s="22"/>
      <c r="E44" s="22"/>
      <c r="F44" s="22"/>
      <c r="G44" s="22"/>
    </row>
    <row r="45" spans="1:7" ht="13.5" customHeight="1" hidden="1">
      <c r="A45" s="558">
        <v>73</v>
      </c>
      <c r="B45" s="558"/>
      <c r="C45" s="558"/>
      <c r="D45" s="558"/>
      <c r="E45" s="558"/>
      <c r="F45" s="558"/>
      <c r="G45" s="558"/>
    </row>
    <row r="46" spans="1:7" ht="13.5" customHeight="1" hidden="1">
      <c r="A46" s="56"/>
      <c r="B46" s="56"/>
      <c r="C46" s="22"/>
      <c r="D46" s="22"/>
      <c r="E46" s="22"/>
      <c r="F46" s="22"/>
      <c r="G46" s="22"/>
    </row>
    <row r="47" spans="1:7" ht="13.5" customHeight="1">
      <c r="A47" s="1" t="s">
        <v>516</v>
      </c>
      <c r="B47" s="56"/>
      <c r="C47" s="22"/>
      <c r="D47" s="22"/>
      <c r="E47" s="22"/>
      <c r="F47" s="22"/>
      <c r="G47" s="22"/>
    </row>
    <row r="48" spans="1:7" ht="12.75" customHeight="1">
      <c r="A48" s="53" t="s">
        <v>848</v>
      </c>
      <c r="B48" s="22"/>
      <c r="C48" s="22"/>
      <c r="D48" s="22"/>
      <c r="E48" s="22"/>
      <c r="F48" s="22"/>
      <c r="G48" s="22"/>
    </row>
    <row r="49" spans="1:7" ht="15" customHeight="1">
      <c r="A49" s="558" t="s">
        <v>713</v>
      </c>
      <c r="B49" s="558"/>
      <c r="C49" s="558"/>
      <c r="D49" s="558"/>
      <c r="E49" s="558"/>
      <c r="F49" s="558"/>
      <c r="G49" s="558"/>
    </row>
    <row r="50" spans="1:7" ht="12" customHeight="1">
      <c r="A50" s="48"/>
      <c r="B50" s="48"/>
      <c r="C50" s="48"/>
      <c r="D50" s="48"/>
      <c r="E50" s="48"/>
      <c r="F50" s="48"/>
      <c r="G50" s="48"/>
    </row>
    <row r="51" ht="12.75">
      <c r="A51" s="37" t="s">
        <v>217</v>
      </c>
    </row>
    <row r="52" spans="1:7" ht="25.5" customHeight="1">
      <c r="A52" s="560" t="s">
        <v>714</v>
      </c>
      <c r="B52" s="560"/>
      <c r="C52" s="560"/>
      <c r="D52" s="560"/>
      <c r="E52" s="560"/>
      <c r="F52" s="560"/>
      <c r="G52" s="560"/>
    </row>
    <row r="53" spans="1:7" ht="11.25" customHeight="1">
      <c r="A53" s="48"/>
      <c r="B53" s="48"/>
      <c r="C53" s="48"/>
      <c r="D53" s="48"/>
      <c r="E53" s="48"/>
      <c r="F53" s="48"/>
      <c r="G53" s="48"/>
    </row>
    <row r="54" spans="1:2" ht="13.5" customHeight="1">
      <c r="A54" s="1" t="s">
        <v>71</v>
      </c>
      <c r="B54" s="28"/>
    </row>
    <row r="55" spans="1:7" ht="27" customHeight="1">
      <c r="A55" s="560" t="s">
        <v>715</v>
      </c>
      <c r="B55" s="560"/>
      <c r="C55" s="560"/>
      <c r="D55" s="560"/>
      <c r="E55" s="560"/>
      <c r="F55" s="560"/>
      <c r="G55" s="560"/>
    </row>
    <row r="56" spans="1:2" ht="13.5" customHeight="1">
      <c r="A56" s="28"/>
      <c r="B56" s="28"/>
    </row>
    <row r="57" spans="1:2" ht="13.5" customHeight="1">
      <c r="A57" s="37" t="s">
        <v>382</v>
      </c>
      <c r="B57" s="28"/>
    </row>
    <row r="58" spans="1:7" ht="27.75" customHeight="1">
      <c r="A58" s="560" t="s">
        <v>803</v>
      </c>
      <c r="B58" s="560"/>
      <c r="C58" s="560"/>
      <c r="D58" s="560"/>
      <c r="E58" s="560"/>
      <c r="F58" s="560"/>
      <c r="G58" s="560"/>
    </row>
    <row r="59" spans="1:7" ht="13.5" customHeight="1">
      <c r="A59" s="48"/>
      <c r="B59" s="48"/>
      <c r="C59" s="48"/>
      <c r="D59" s="48"/>
      <c r="E59" s="48"/>
      <c r="F59" s="48"/>
      <c r="G59" s="57"/>
    </row>
    <row r="60" spans="1:2" ht="13.5" customHeight="1">
      <c r="A60" s="37" t="s">
        <v>24</v>
      </c>
      <c r="B60" s="28"/>
    </row>
    <row r="61" spans="1:7" ht="13.5" customHeight="1">
      <c r="A61" s="560" t="s">
        <v>641</v>
      </c>
      <c r="B61" s="560"/>
      <c r="C61" s="560"/>
      <c r="D61" s="560"/>
      <c r="E61" s="560"/>
      <c r="F61" s="560"/>
      <c r="G61" s="560"/>
    </row>
    <row r="62" spans="1:7" ht="10.5" customHeight="1">
      <c r="A62" s="57"/>
      <c r="B62" s="57"/>
      <c r="C62" s="57"/>
      <c r="D62" s="57"/>
      <c r="E62" s="57"/>
      <c r="F62" s="57"/>
      <c r="G62" s="57"/>
    </row>
    <row r="63" spans="1:7" ht="15" customHeight="1">
      <c r="A63" s="56" t="s">
        <v>589</v>
      </c>
      <c r="B63" s="56"/>
      <c r="C63" s="57"/>
      <c r="D63" s="57"/>
      <c r="E63" s="57"/>
      <c r="F63" s="57"/>
      <c r="G63" s="57"/>
    </row>
    <row r="64" spans="1:7" ht="15" customHeight="1">
      <c r="A64" s="1" t="s">
        <v>580</v>
      </c>
      <c r="B64" s="56"/>
      <c r="C64" s="57"/>
      <c r="D64" s="57"/>
      <c r="E64" s="57"/>
      <c r="F64" s="57"/>
      <c r="G64" s="57"/>
    </row>
    <row r="65" spans="1:7" ht="13.5" customHeight="1">
      <c r="A65" s="560" t="s">
        <v>642</v>
      </c>
      <c r="B65" s="560"/>
      <c r="C65" s="560"/>
      <c r="D65" s="560"/>
      <c r="E65" s="560"/>
      <c r="F65" s="560"/>
      <c r="G65" s="560"/>
    </row>
    <row r="66" spans="1:7" ht="13.5" customHeight="1">
      <c r="A66" s="48"/>
      <c r="B66" s="48"/>
      <c r="C66" s="48"/>
      <c r="D66" s="48"/>
      <c r="E66" s="48"/>
      <c r="F66" s="48"/>
      <c r="G66" s="48"/>
    </row>
    <row r="67" ht="12.75">
      <c r="A67" s="28" t="s">
        <v>53</v>
      </c>
    </row>
    <row r="68" ht="12.75">
      <c r="A68" s="1" t="s">
        <v>422</v>
      </c>
    </row>
    <row r="69" ht="12.75">
      <c r="A69" s="37" t="s">
        <v>217</v>
      </c>
    </row>
    <row r="70" spans="1:7" ht="24.75" customHeight="1">
      <c r="A70" s="560" t="s">
        <v>716</v>
      </c>
      <c r="B70" s="560"/>
      <c r="C70" s="560"/>
      <c r="D70" s="560"/>
      <c r="E70" s="560"/>
      <c r="F70" s="560"/>
      <c r="G70" s="560"/>
    </row>
    <row r="71" ht="12" customHeight="1">
      <c r="A71" s="1"/>
    </row>
    <row r="72" ht="12.75">
      <c r="A72" s="37" t="s">
        <v>382</v>
      </c>
    </row>
    <row r="73" spans="1:7" ht="26.25" customHeight="1">
      <c r="A73" s="560" t="s">
        <v>92</v>
      </c>
      <c r="B73" s="560"/>
      <c r="C73" s="560"/>
      <c r="D73" s="560"/>
      <c r="E73" s="560"/>
      <c r="F73" s="560"/>
      <c r="G73" s="560"/>
    </row>
    <row r="74" spans="1:7" ht="37.5" customHeight="1">
      <c r="A74" s="48"/>
      <c r="B74" s="48"/>
      <c r="C74" s="48"/>
      <c r="D74" s="48"/>
      <c r="E74" s="48"/>
      <c r="F74" s="48"/>
      <c r="G74" s="48"/>
    </row>
    <row r="75" ht="14.25" customHeight="1">
      <c r="A75" s="1" t="s">
        <v>162</v>
      </c>
    </row>
    <row r="76" ht="14.25" customHeight="1">
      <c r="A76" s="37" t="s">
        <v>382</v>
      </c>
    </row>
    <row r="77" spans="1:7" ht="15" customHeight="1">
      <c r="A77" s="560" t="s">
        <v>643</v>
      </c>
      <c r="B77" s="560"/>
      <c r="C77" s="560"/>
      <c r="D77" s="560"/>
      <c r="E77" s="560"/>
      <c r="F77" s="560"/>
      <c r="G77" s="560"/>
    </row>
    <row r="78" spans="1:7" ht="15" customHeight="1">
      <c r="A78" s="48"/>
      <c r="B78" s="48"/>
      <c r="C78" s="48"/>
      <c r="D78" s="48"/>
      <c r="E78" s="48"/>
      <c r="F78" s="48"/>
      <c r="G78" s="57"/>
    </row>
    <row r="79" spans="1:7" ht="12.75">
      <c r="A79" s="43" t="s">
        <v>315</v>
      </c>
      <c r="B79" s="16"/>
      <c r="C79" s="16"/>
      <c r="D79" s="16"/>
      <c r="E79" s="16"/>
      <c r="F79" s="16"/>
      <c r="G79" s="17"/>
    </row>
    <row r="80" spans="1:7" ht="12.75">
      <c r="A80" s="1" t="s">
        <v>581</v>
      </c>
      <c r="B80" s="16"/>
      <c r="C80" s="16"/>
      <c r="D80" s="16"/>
      <c r="E80" s="16"/>
      <c r="F80" s="16"/>
      <c r="G80" s="17"/>
    </row>
    <row r="81" spans="1:7" ht="12.75">
      <c r="A81" s="37" t="s">
        <v>382</v>
      </c>
      <c r="G81" s="38"/>
    </row>
    <row r="82" spans="1:7" ht="30" customHeight="1">
      <c r="A82" s="579" t="s">
        <v>804</v>
      </c>
      <c r="B82" s="579"/>
      <c r="C82" s="579"/>
      <c r="D82" s="579"/>
      <c r="E82" s="579"/>
      <c r="F82" s="579"/>
      <c r="G82" s="579"/>
    </row>
    <row r="83" ht="8.25" customHeight="1"/>
    <row r="84" ht="12.75">
      <c r="A84" s="1" t="s">
        <v>24</v>
      </c>
    </row>
    <row r="85" spans="1:7" ht="13.5" customHeight="1">
      <c r="A85" s="560" t="s">
        <v>389</v>
      </c>
      <c r="B85" s="560"/>
      <c r="C85" s="560"/>
      <c r="D85" s="560"/>
      <c r="E85" s="560"/>
      <c r="F85" s="560"/>
      <c r="G85" s="560"/>
    </row>
    <row r="86" spans="1:7" ht="11.25" customHeight="1">
      <c r="A86" s="48"/>
      <c r="B86" s="48"/>
      <c r="C86" s="48"/>
      <c r="D86" s="48"/>
      <c r="E86" s="48"/>
      <c r="F86" s="48"/>
      <c r="G86" s="57"/>
    </row>
    <row r="87" ht="13.5" customHeight="1">
      <c r="A87" s="1" t="s">
        <v>515</v>
      </c>
    </row>
    <row r="88" ht="13.5" customHeight="1">
      <c r="A88" s="1" t="s">
        <v>24</v>
      </c>
    </row>
    <row r="89" spans="1:7" ht="13.5" customHeight="1">
      <c r="A89" s="560" t="s">
        <v>582</v>
      </c>
      <c r="B89" s="560"/>
      <c r="C89" s="560"/>
      <c r="D89" s="560"/>
      <c r="E89" s="560"/>
      <c r="F89" s="560"/>
      <c r="G89" s="560"/>
    </row>
    <row r="90" spans="1:7" ht="13.5" customHeight="1">
      <c r="A90" s="48"/>
      <c r="B90" s="48"/>
      <c r="C90" s="48"/>
      <c r="D90" s="48"/>
      <c r="E90" s="48"/>
      <c r="F90" s="48"/>
      <c r="G90" s="57"/>
    </row>
    <row r="91" spans="1:7" ht="13.5" customHeight="1">
      <c r="A91" s="37" t="s">
        <v>382</v>
      </c>
      <c r="G91" s="38"/>
    </row>
    <row r="92" spans="1:7" ht="13.5" customHeight="1">
      <c r="A92" s="579" t="s">
        <v>717</v>
      </c>
      <c r="B92" s="579"/>
      <c r="C92" s="579"/>
      <c r="D92" s="579"/>
      <c r="E92" s="579"/>
      <c r="F92" s="579"/>
      <c r="G92" s="579"/>
    </row>
    <row r="93" spans="1:7" ht="13.5" customHeight="1">
      <c r="A93" s="68"/>
      <c r="B93" s="68"/>
      <c r="C93" s="68"/>
      <c r="D93" s="68"/>
      <c r="E93" s="68"/>
      <c r="F93" s="68"/>
      <c r="G93" s="68"/>
    </row>
    <row r="94" spans="1:7" ht="13.5" customHeight="1">
      <c r="A94" s="43" t="s">
        <v>426</v>
      </c>
      <c r="B94" s="48"/>
      <c r="C94" s="48"/>
      <c r="D94" s="48"/>
      <c r="E94" s="48"/>
      <c r="F94" s="48"/>
      <c r="G94" s="48"/>
    </row>
    <row r="95" spans="1:7" ht="12.75">
      <c r="A95" s="53" t="s">
        <v>490</v>
      </c>
      <c r="B95" s="53"/>
      <c r="C95" s="53"/>
      <c r="D95" s="53"/>
      <c r="E95" s="53"/>
      <c r="F95" s="53"/>
      <c r="G95" s="22"/>
    </row>
    <row r="96" spans="1:9" ht="15.75" customHeight="1">
      <c r="A96" s="559" t="s">
        <v>491</v>
      </c>
      <c r="B96" s="558"/>
      <c r="C96" s="558"/>
      <c r="D96" s="558"/>
      <c r="E96" s="558"/>
      <c r="F96" s="558"/>
      <c r="G96" s="558"/>
      <c r="I96" s="22"/>
    </row>
    <row r="97" spans="1:9" ht="12" customHeight="1">
      <c r="A97" s="58"/>
      <c r="B97" s="57"/>
      <c r="C97" s="57"/>
      <c r="D97" s="57"/>
      <c r="E97" s="57"/>
      <c r="F97" s="57"/>
      <c r="G97" s="57"/>
      <c r="I97" s="22"/>
    </row>
    <row r="98" ht="14.25" customHeight="1">
      <c r="A98" s="43" t="s">
        <v>107</v>
      </c>
    </row>
    <row r="99" ht="14.25" customHeight="1">
      <c r="A99" s="53" t="s">
        <v>583</v>
      </c>
    </row>
    <row r="100" spans="1:7" ht="14.25" customHeight="1">
      <c r="A100" s="37" t="s">
        <v>382</v>
      </c>
      <c r="G100" s="38"/>
    </row>
    <row r="101" spans="1:7" ht="27" customHeight="1">
      <c r="A101" s="560" t="s">
        <v>718</v>
      </c>
      <c r="B101" s="560"/>
      <c r="C101" s="560"/>
      <c r="D101" s="560"/>
      <c r="E101" s="560"/>
      <c r="F101" s="560"/>
      <c r="G101" s="560"/>
    </row>
    <row r="102" spans="1:7" ht="12" customHeight="1">
      <c r="A102" s="68"/>
      <c r="B102" s="68"/>
      <c r="C102" s="68"/>
      <c r="D102" s="68"/>
      <c r="E102" s="68"/>
      <c r="F102" s="68"/>
      <c r="G102" s="68"/>
    </row>
    <row r="103" ht="14.25" customHeight="1">
      <c r="A103" s="1" t="s">
        <v>24</v>
      </c>
    </row>
    <row r="104" spans="1:7" ht="14.25" customHeight="1">
      <c r="A104" s="560" t="s">
        <v>644</v>
      </c>
      <c r="B104" s="560"/>
      <c r="C104" s="560"/>
      <c r="D104" s="560"/>
      <c r="E104" s="560"/>
      <c r="F104" s="560"/>
      <c r="G104" s="560"/>
    </row>
    <row r="105" spans="1:7" ht="13.5" customHeight="1">
      <c r="A105" s="48"/>
      <c r="B105" s="48"/>
      <c r="C105" s="48"/>
      <c r="D105" s="48"/>
      <c r="E105" s="48"/>
      <c r="F105" s="48"/>
      <c r="G105" s="48"/>
    </row>
    <row r="106" spans="1:7" ht="13.5" customHeight="1">
      <c r="A106" s="1" t="s">
        <v>516</v>
      </c>
      <c r="B106" s="48"/>
      <c r="C106" s="48"/>
      <c r="D106" s="48"/>
      <c r="E106" s="48"/>
      <c r="F106" s="48"/>
      <c r="G106" s="48"/>
    </row>
    <row r="107" ht="14.25" customHeight="1">
      <c r="A107" s="1" t="s">
        <v>24</v>
      </c>
    </row>
    <row r="108" spans="1:7" ht="15" customHeight="1">
      <c r="A108" s="560" t="s">
        <v>517</v>
      </c>
      <c r="B108" s="560"/>
      <c r="C108" s="560"/>
      <c r="D108" s="560"/>
      <c r="E108" s="560"/>
      <c r="F108" s="560"/>
      <c r="G108" s="560"/>
    </row>
    <row r="109" spans="1:7" ht="15" customHeight="1">
      <c r="A109" s="48"/>
      <c r="B109" s="48"/>
      <c r="C109" s="48"/>
      <c r="D109" s="48"/>
      <c r="E109" s="48"/>
      <c r="F109" s="48"/>
      <c r="G109" s="48"/>
    </row>
    <row r="110" spans="1:7" ht="15" customHeight="1">
      <c r="A110" s="48"/>
      <c r="B110" s="48"/>
      <c r="C110" s="48"/>
      <c r="D110" s="48"/>
      <c r="E110" s="48"/>
      <c r="F110" s="48"/>
      <c r="G110" s="48"/>
    </row>
    <row r="111" ht="14.25" customHeight="1">
      <c r="A111" s="37" t="s">
        <v>382</v>
      </c>
    </row>
    <row r="112" spans="1:7" ht="15.75" customHeight="1">
      <c r="A112" s="560" t="s">
        <v>625</v>
      </c>
      <c r="B112" s="560"/>
      <c r="C112" s="560"/>
      <c r="D112" s="560"/>
      <c r="E112" s="560"/>
      <c r="F112" s="560"/>
      <c r="G112" s="560"/>
    </row>
    <row r="113" spans="1:7" ht="15.75" customHeight="1">
      <c r="A113" s="48"/>
      <c r="B113" s="48"/>
      <c r="C113" s="48"/>
      <c r="D113" s="48"/>
      <c r="E113" s="48"/>
      <c r="F113" s="48"/>
      <c r="G113" s="48"/>
    </row>
    <row r="114" ht="12.75">
      <c r="A114" s="59" t="s">
        <v>316</v>
      </c>
    </row>
    <row r="115" ht="12.75">
      <c r="A115" s="37" t="s">
        <v>18</v>
      </c>
    </row>
    <row r="116" spans="1:7" ht="13.5" customHeight="1">
      <c r="A116" s="37" t="s">
        <v>382</v>
      </c>
      <c r="B116" s="48"/>
      <c r="C116" s="48"/>
      <c r="D116" s="48"/>
      <c r="E116" s="48"/>
      <c r="F116" s="48"/>
      <c r="G116" s="48"/>
    </row>
    <row r="117" spans="1:7" ht="15.75" customHeight="1">
      <c r="A117" s="561" t="s">
        <v>645</v>
      </c>
      <c r="B117" s="561"/>
      <c r="C117" s="561"/>
      <c r="D117" s="561"/>
      <c r="E117" s="561"/>
      <c r="F117" s="561"/>
      <c r="G117" s="561"/>
    </row>
    <row r="118" spans="1:7" ht="13.5" customHeight="1">
      <c r="A118" s="50"/>
      <c r="B118" s="50"/>
      <c r="C118" s="50"/>
      <c r="D118" s="50"/>
      <c r="E118" s="50"/>
      <c r="F118" s="50"/>
      <c r="G118" s="50"/>
    </row>
    <row r="119" ht="12.75">
      <c r="A119" s="1" t="s">
        <v>101</v>
      </c>
    </row>
    <row r="120" ht="12.75">
      <c r="A120" s="1" t="s">
        <v>821</v>
      </c>
    </row>
    <row r="121" spans="1:7" ht="15" customHeight="1">
      <c r="A121" s="561" t="s">
        <v>250</v>
      </c>
      <c r="B121" s="561"/>
      <c r="C121" s="561"/>
      <c r="D121" s="561"/>
      <c r="E121" s="561"/>
      <c r="F121" s="561"/>
      <c r="G121" s="561"/>
    </row>
    <row r="122" spans="1:7" ht="10.5" customHeight="1">
      <c r="A122" s="1"/>
      <c r="G122" s="22"/>
    </row>
    <row r="123" ht="12.75">
      <c r="A123" s="1" t="s">
        <v>50</v>
      </c>
    </row>
    <row r="124" spans="1:7" ht="24.75" customHeight="1">
      <c r="A124" s="561" t="s">
        <v>646</v>
      </c>
      <c r="B124" s="561"/>
      <c r="C124" s="561"/>
      <c r="D124" s="561"/>
      <c r="E124" s="561"/>
      <c r="F124" s="561"/>
      <c r="G124" s="561"/>
    </row>
    <row r="125" ht="13.5" customHeight="1">
      <c r="A125" s="1"/>
    </row>
    <row r="126" ht="12.75">
      <c r="A126" s="1" t="s">
        <v>166</v>
      </c>
    </row>
    <row r="127" spans="1:7" ht="15.75" customHeight="1">
      <c r="A127" s="580" t="s">
        <v>247</v>
      </c>
      <c r="B127" s="580"/>
      <c r="C127" s="580"/>
      <c r="D127" s="580"/>
      <c r="E127" s="580"/>
      <c r="F127" s="580"/>
      <c r="G127" s="580"/>
    </row>
    <row r="128" ht="9.75" customHeight="1">
      <c r="A128" s="1"/>
    </row>
    <row r="129" ht="12.75">
      <c r="A129" s="1" t="s">
        <v>382</v>
      </c>
    </row>
    <row r="130" spans="1:7" ht="26.25" customHeight="1">
      <c r="A130" s="560" t="s">
        <v>719</v>
      </c>
      <c r="B130" s="560"/>
      <c r="C130" s="560"/>
      <c r="D130" s="560"/>
      <c r="E130" s="560"/>
      <c r="F130" s="560"/>
      <c r="G130" s="560"/>
    </row>
    <row r="131" spans="1:7" ht="12" customHeight="1">
      <c r="A131" s="48"/>
      <c r="B131" s="48"/>
      <c r="C131" s="48"/>
      <c r="D131" s="48"/>
      <c r="E131" s="48"/>
      <c r="F131" s="48"/>
      <c r="G131" s="48"/>
    </row>
    <row r="132" ht="12.75">
      <c r="A132" s="1" t="s">
        <v>24</v>
      </c>
    </row>
    <row r="133" spans="1:7" ht="13.5" customHeight="1">
      <c r="A133" s="561" t="s">
        <v>248</v>
      </c>
      <c r="B133" s="560"/>
      <c r="C133" s="560"/>
      <c r="D133" s="560"/>
      <c r="E133" s="560"/>
      <c r="F133" s="560"/>
      <c r="G133" s="560"/>
    </row>
    <row r="134" ht="11.25" customHeight="1">
      <c r="G134" s="22"/>
    </row>
    <row r="135" ht="12.75">
      <c r="A135" s="28" t="s">
        <v>317</v>
      </c>
    </row>
    <row r="136" spans="1:6" ht="12.75">
      <c r="A136" s="1" t="s">
        <v>298</v>
      </c>
      <c r="B136" s="11"/>
      <c r="C136" s="11"/>
      <c r="D136" s="11"/>
      <c r="E136" s="11"/>
      <c r="F136" s="11"/>
    </row>
    <row r="137" spans="1:7" ht="24.75" customHeight="1">
      <c r="A137" s="561" t="s">
        <v>647</v>
      </c>
      <c r="B137" s="561"/>
      <c r="C137" s="561"/>
      <c r="D137" s="561"/>
      <c r="E137" s="561"/>
      <c r="F137" s="561"/>
      <c r="G137" s="561"/>
    </row>
    <row r="138" spans="1:7" ht="13.5" customHeight="1">
      <c r="A138" s="50"/>
      <c r="B138" s="50"/>
      <c r="C138" s="50"/>
      <c r="D138" s="50"/>
      <c r="E138" s="50"/>
      <c r="F138" s="50"/>
      <c r="G138" s="50"/>
    </row>
    <row r="139" ht="14.25" customHeight="1">
      <c r="A139" s="1" t="s">
        <v>212</v>
      </c>
    </row>
    <row r="140" spans="1:7" ht="14.25" customHeight="1">
      <c r="A140" s="561" t="s">
        <v>648</v>
      </c>
      <c r="B140" s="560"/>
      <c r="C140" s="560"/>
      <c r="D140" s="560"/>
      <c r="E140" s="560"/>
      <c r="F140" s="560"/>
      <c r="G140" s="560"/>
    </row>
    <row r="141" spans="1:7" ht="14.25" customHeight="1">
      <c r="A141" s="50"/>
      <c r="B141" s="48"/>
      <c r="C141" s="48"/>
      <c r="D141" s="48"/>
      <c r="E141" s="48"/>
      <c r="F141" s="48"/>
      <c r="G141" s="48"/>
    </row>
    <row r="142" spans="1:7" ht="14.25" customHeight="1">
      <c r="A142" s="50"/>
      <c r="B142" s="48"/>
      <c r="C142" s="48"/>
      <c r="D142" s="48"/>
      <c r="E142" s="48"/>
      <c r="F142" s="48"/>
      <c r="G142" s="48"/>
    </row>
    <row r="143" spans="1:7" ht="14.25" customHeight="1">
      <c r="A143" s="50"/>
      <c r="B143" s="48"/>
      <c r="C143" s="48"/>
      <c r="D143" s="48"/>
      <c r="E143" s="48"/>
      <c r="F143" s="48"/>
      <c r="G143" s="48"/>
    </row>
    <row r="144" spans="1:7" ht="10.5" customHeight="1">
      <c r="A144" s="50"/>
      <c r="B144" s="48"/>
      <c r="C144" s="48"/>
      <c r="D144" s="48"/>
      <c r="E144" s="48"/>
      <c r="F144" s="48"/>
      <c r="G144" s="48"/>
    </row>
    <row r="145" ht="12.75">
      <c r="A145" s="1" t="s">
        <v>382</v>
      </c>
    </row>
    <row r="146" spans="1:7" ht="12.75" customHeight="1">
      <c r="A146" s="560" t="s">
        <v>649</v>
      </c>
      <c r="B146" s="560"/>
      <c r="C146" s="560"/>
      <c r="D146" s="560"/>
      <c r="E146" s="560"/>
      <c r="F146" s="560"/>
      <c r="G146" s="560"/>
    </row>
    <row r="148" spans="1:6" ht="12.75" customHeight="1">
      <c r="A148" s="1" t="s">
        <v>24</v>
      </c>
      <c r="B148" s="1"/>
      <c r="C148" s="1"/>
      <c r="D148" s="1"/>
      <c r="E148" s="1"/>
      <c r="F148" s="1"/>
    </row>
    <row r="149" spans="1:15" ht="15.75" customHeight="1">
      <c r="A149" s="560" t="s">
        <v>0</v>
      </c>
      <c r="B149" s="560"/>
      <c r="C149" s="560"/>
      <c r="D149" s="560"/>
      <c r="E149" s="560"/>
      <c r="F149" s="560"/>
      <c r="G149" s="560"/>
      <c r="O149" t="s">
        <v>481</v>
      </c>
    </row>
    <row r="150" spans="1:7" ht="13.5" customHeight="1">
      <c r="A150" s="48"/>
      <c r="B150" s="48"/>
      <c r="C150" s="48"/>
      <c r="D150" s="48"/>
      <c r="E150" s="48"/>
      <c r="F150" s="48"/>
      <c r="G150" s="48"/>
    </row>
    <row r="151" spans="1:6" ht="12.75">
      <c r="A151" s="1" t="s">
        <v>849</v>
      </c>
      <c r="B151" s="1"/>
      <c r="C151" s="1"/>
      <c r="D151" s="1"/>
      <c r="E151" s="1"/>
      <c r="F151" s="1"/>
    </row>
    <row r="152" spans="1:9" ht="27.75" customHeight="1">
      <c r="A152" s="558" t="s">
        <v>518</v>
      </c>
      <c r="B152" s="558"/>
      <c r="C152" s="558"/>
      <c r="D152" s="558"/>
      <c r="E152" s="558"/>
      <c r="F152" s="558"/>
      <c r="G152" s="558"/>
      <c r="I152" s="22"/>
    </row>
    <row r="153" spans="1:7" ht="12.75">
      <c r="A153" s="22"/>
      <c r="B153" s="22"/>
      <c r="C153" s="22"/>
      <c r="D153" s="22"/>
      <c r="E153" s="22"/>
      <c r="F153" s="22"/>
      <c r="G153" s="22"/>
    </row>
    <row r="154" spans="1:7" ht="12.75" hidden="1">
      <c r="A154" s="56" t="s">
        <v>449</v>
      </c>
      <c r="B154" s="22"/>
      <c r="C154" s="22"/>
      <c r="D154" s="22"/>
      <c r="E154" s="22"/>
      <c r="F154" s="22"/>
      <c r="G154" s="22"/>
    </row>
    <row r="155" spans="1:7" ht="12.75" hidden="1">
      <c r="A155" s="53" t="s">
        <v>382</v>
      </c>
      <c r="B155" s="53"/>
      <c r="C155" s="53"/>
      <c r="D155" s="53"/>
      <c r="E155" s="53"/>
      <c r="F155" s="53"/>
      <c r="G155" s="22"/>
    </row>
    <row r="156" spans="1:7" ht="12.75" customHeight="1" hidden="1">
      <c r="A156" s="558" t="s">
        <v>483</v>
      </c>
      <c r="B156" s="558"/>
      <c r="C156" s="558"/>
      <c r="D156" s="558"/>
      <c r="E156" s="558"/>
      <c r="F156" s="558"/>
      <c r="G156" s="558"/>
    </row>
    <row r="157" spans="1:7" ht="12.75" hidden="1">
      <c r="A157" s="22"/>
      <c r="B157" s="22"/>
      <c r="C157" s="22"/>
      <c r="D157" s="22"/>
      <c r="E157" s="22"/>
      <c r="F157" s="22"/>
      <c r="G157" s="22"/>
    </row>
    <row r="158" spans="1:7" ht="12.75" hidden="1">
      <c r="A158" s="56" t="s">
        <v>448</v>
      </c>
      <c r="B158" s="22"/>
      <c r="C158" s="22"/>
      <c r="D158" s="22"/>
      <c r="E158" s="22"/>
      <c r="F158" s="22"/>
      <c r="G158" s="22"/>
    </row>
    <row r="159" spans="1:7" ht="12.75" hidden="1">
      <c r="A159" s="53" t="s">
        <v>382</v>
      </c>
      <c r="B159" s="53"/>
      <c r="C159" s="53"/>
      <c r="D159" s="53"/>
      <c r="E159" s="53"/>
      <c r="F159" s="53"/>
      <c r="G159" s="22"/>
    </row>
    <row r="160" spans="1:7" ht="12.75" customHeight="1" hidden="1">
      <c r="A160" s="558" t="s">
        <v>482</v>
      </c>
      <c r="B160" s="558"/>
      <c r="C160" s="558"/>
      <c r="D160" s="558"/>
      <c r="E160" s="558"/>
      <c r="F160" s="558"/>
      <c r="G160" s="558"/>
    </row>
    <row r="161" spans="1:7" ht="12.75">
      <c r="A161" s="22"/>
      <c r="B161" s="22"/>
      <c r="C161" s="22"/>
      <c r="D161" s="22"/>
      <c r="E161" s="22"/>
      <c r="F161" s="22"/>
      <c r="G161" s="22"/>
    </row>
    <row r="162" spans="1:7" ht="12.75">
      <c r="A162" s="22"/>
      <c r="B162" s="22"/>
      <c r="C162" s="22"/>
      <c r="D162" s="22"/>
      <c r="E162" s="22"/>
      <c r="F162" s="22"/>
      <c r="G162" s="22"/>
    </row>
  </sheetData>
  <sheetProtection/>
  <mergeCells count="32">
    <mergeCell ref="A61:G61"/>
    <mergeCell ref="A112:G112"/>
    <mergeCell ref="A101:G101"/>
    <mergeCell ref="A117:G117"/>
    <mergeCell ref="A89:G89"/>
    <mergeCell ref="A85:G85"/>
    <mergeCell ref="A70:G70"/>
    <mergeCell ref="A160:G160"/>
    <mergeCell ref="A146:G146"/>
    <mergeCell ref="A130:G130"/>
    <mergeCell ref="A137:G137"/>
    <mergeCell ref="A156:G156"/>
    <mergeCell ref="A133:G133"/>
    <mergeCell ref="A121:G121"/>
    <mergeCell ref="A127:G127"/>
    <mergeCell ref="A108:G108"/>
    <mergeCell ref="A96:G96"/>
    <mergeCell ref="A152:G152"/>
    <mergeCell ref="A140:G140"/>
    <mergeCell ref="A124:G124"/>
    <mergeCell ref="A104:G104"/>
    <mergeCell ref="A149:G149"/>
    <mergeCell ref="A45:G45"/>
    <mergeCell ref="A77:G77"/>
    <mergeCell ref="A49:G49"/>
    <mergeCell ref="A55:G55"/>
    <mergeCell ref="A92:G92"/>
    <mergeCell ref="A82:G82"/>
    <mergeCell ref="A52:G52"/>
    <mergeCell ref="A58:G58"/>
    <mergeCell ref="A65:G65"/>
    <mergeCell ref="A73:G73"/>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22.xml><?xml version="1.0" encoding="utf-8"?>
<worksheet xmlns="http://schemas.openxmlformats.org/spreadsheetml/2006/main" xmlns:r="http://schemas.openxmlformats.org/officeDocument/2006/relationships">
  <dimension ref="A1:I38"/>
  <sheetViews>
    <sheetView zoomScalePageLayoutView="0" workbookViewId="0" topLeftCell="A1">
      <selection activeCell="A29" sqref="A29"/>
    </sheetView>
  </sheetViews>
  <sheetFormatPr defaultColWidth="9.00390625" defaultRowHeight="12.75"/>
  <cols>
    <col min="1" max="1" width="5.00390625" style="0" customWidth="1"/>
    <col min="2" max="2" width="6.25390625" style="0" customWidth="1"/>
    <col min="3" max="3" width="5.875" style="0" customWidth="1"/>
    <col min="4" max="4" width="5.625" style="0" customWidth="1"/>
    <col min="5" max="5" width="6.125" style="0" customWidth="1"/>
    <col min="6" max="6" width="63.00390625" style="0" customWidth="1"/>
    <col min="7" max="7" width="23.00390625" style="0" customWidth="1"/>
  </cols>
  <sheetData>
    <row r="1" ht="13.5" thickBot="1">
      <c r="A1" s="1" t="s">
        <v>194</v>
      </c>
    </row>
    <row r="2" spans="1:7" ht="14.25" customHeight="1" thickBot="1">
      <c r="A2" s="8" t="s">
        <v>178</v>
      </c>
      <c r="B2" s="4" t="s">
        <v>179</v>
      </c>
      <c r="C2" s="4" t="s">
        <v>28</v>
      </c>
      <c r="D2" s="4" t="s">
        <v>25</v>
      </c>
      <c r="E2" s="4" t="s">
        <v>26</v>
      </c>
      <c r="F2" s="27" t="s">
        <v>27</v>
      </c>
      <c r="G2" s="20" t="s">
        <v>689</v>
      </c>
    </row>
    <row r="3" spans="1:8" ht="12.75">
      <c r="A3" s="106">
        <v>944</v>
      </c>
      <c r="B3" s="106">
        <v>6171</v>
      </c>
      <c r="C3" s="106">
        <v>5166</v>
      </c>
      <c r="D3" s="106">
        <v>44</v>
      </c>
      <c r="E3" s="106">
        <v>0</v>
      </c>
      <c r="F3" s="106" t="s">
        <v>189</v>
      </c>
      <c r="G3" s="74">
        <v>779</v>
      </c>
      <c r="H3" s="262"/>
    </row>
    <row r="4" spans="1:7" ht="12.75">
      <c r="A4" s="268">
        <v>944</v>
      </c>
      <c r="B4" s="268">
        <v>6171</v>
      </c>
      <c r="C4" s="268">
        <v>5169</v>
      </c>
      <c r="D4" s="268">
        <v>44</v>
      </c>
      <c r="E4" s="268">
        <v>0</v>
      </c>
      <c r="F4" s="268" t="s">
        <v>190</v>
      </c>
      <c r="G4" s="74">
        <v>20</v>
      </c>
    </row>
    <row r="5" spans="1:7" ht="12.75">
      <c r="A5" s="73">
        <v>944</v>
      </c>
      <c r="B5" s="73">
        <v>6171</v>
      </c>
      <c r="C5" s="73">
        <v>5175</v>
      </c>
      <c r="D5" s="73">
        <v>44</v>
      </c>
      <c r="E5" s="73">
        <v>0</v>
      </c>
      <c r="F5" s="73" t="s">
        <v>33</v>
      </c>
      <c r="G5" s="74">
        <v>5</v>
      </c>
    </row>
    <row r="6" spans="1:7" ht="12.75">
      <c r="A6" s="73">
        <v>944</v>
      </c>
      <c r="B6" s="73">
        <v>6171</v>
      </c>
      <c r="C6" s="73">
        <v>5189</v>
      </c>
      <c r="D6" s="73">
        <v>44</v>
      </c>
      <c r="E6" s="73">
        <v>0</v>
      </c>
      <c r="F6" s="73" t="s">
        <v>850</v>
      </c>
      <c r="G6" s="74">
        <v>50</v>
      </c>
    </row>
    <row r="7" spans="1:7" ht="12.75">
      <c r="A7" s="73">
        <v>944</v>
      </c>
      <c r="B7" s="73">
        <v>6171</v>
      </c>
      <c r="C7" s="73">
        <v>5192</v>
      </c>
      <c r="D7" s="73">
        <v>44</v>
      </c>
      <c r="E7" s="73">
        <v>0</v>
      </c>
      <c r="F7" s="73" t="s">
        <v>824</v>
      </c>
      <c r="G7" s="74">
        <v>99</v>
      </c>
    </row>
    <row r="8" spans="1:7" ht="12.75">
      <c r="A8" s="73">
        <v>944</v>
      </c>
      <c r="B8" s="73">
        <v>6171</v>
      </c>
      <c r="C8" s="73">
        <v>5362</v>
      </c>
      <c r="D8" s="73">
        <v>44</v>
      </c>
      <c r="E8" s="73">
        <v>0</v>
      </c>
      <c r="F8" s="73" t="s">
        <v>845</v>
      </c>
      <c r="G8" s="74">
        <v>15</v>
      </c>
    </row>
    <row r="9" spans="1:7" ht="13.5" thickBot="1">
      <c r="A9" s="73">
        <v>944</v>
      </c>
      <c r="B9" s="73">
        <v>6171</v>
      </c>
      <c r="C9" s="73">
        <v>5363</v>
      </c>
      <c r="D9" s="73">
        <v>44</v>
      </c>
      <c r="E9" s="73">
        <v>0</v>
      </c>
      <c r="F9" s="73" t="s">
        <v>353</v>
      </c>
      <c r="G9" s="74">
        <v>32</v>
      </c>
    </row>
    <row r="10" spans="1:9" ht="14.25" customHeight="1" thickBot="1">
      <c r="A10" s="307" t="s">
        <v>176</v>
      </c>
      <c r="B10" s="308"/>
      <c r="C10" s="308"/>
      <c r="D10" s="308"/>
      <c r="E10" s="308"/>
      <c r="F10" s="311"/>
      <c r="G10" s="63">
        <f>SUM(G3:G9)</f>
        <v>1000</v>
      </c>
      <c r="I10" s="22"/>
    </row>
    <row r="11" spans="1:7" ht="14.25" customHeight="1">
      <c r="A11" s="41"/>
      <c r="B11" s="24"/>
      <c r="C11" s="24"/>
      <c r="D11" s="24"/>
      <c r="E11" s="24"/>
      <c r="F11" s="24"/>
      <c r="G11" s="64"/>
    </row>
    <row r="12" spans="1:7" ht="14.25" customHeight="1">
      <c r="A12" s="41" t="s">
        <v>212</v>
      </c>
      <c r="B12" s="24"/>
      <c r="C12" s="24"/>
      <c r="D12" s="24"/>
      <c r="E12" s="24"/>
      <c r="F12" s="24"/>
      <c r="G12" s="64"/>
    </row>
    <row r="13" spans="1:7" ht="39.75" customHeight="1">
      <c r="A13" s="555" t="s">
        <v>428</v>
      </c>
      <c r="B13" s="558"/>
      <c r="C13" s="558"/>
      <c r="D13" s="558"/>
      <c r="E13" s="558"/>
      <c r="F13" s="558"/>
      <c r="G13" s="558"/>
    </row>
    <row r="14" ht="9.75" customHeight="1">
      <c r="F14" t="s">
        <v>37</v>
      </c>
    </row>
    <row r="15" spans="1:7" ht="12.75" customHeight="1">
      <c r="A15" s="1" t="s">
        <v>382</v>
      </c>
      <c r="B15" s="12"/>
      <c r="C15" s="12"/>
      <c r="D15" s="12"/>
      <c r="E15" s="12"/>
      <c r="F15" s="12"/>
      <c r="G15" s="12"/>
    </row>
    <row r="16" spans="1:7" ht="15" customHeight="1">
      <c r="A16" s="555" t="s">
        <v>632</v>
      </c>
      <c r="B16" s="560"/>
      <c r="C16" s="560"/>
      <c r="D16" s="560"/>
      <c r="E16" s="560"/>
      <c r="F16" s="560"/>
      <c r="G16" s="560"/>
    </row>
    <row r="17" ht="12" customHeight="1"/>
    <row r="18" spans="1:5" ht="12.75">
      <c r="A18" s="1" t="s">
        <v>296</v>
      </c>
      <c r="B18" s="1"/>
      <c r="C18" s="1"/>
      <c r="D18" s="1"/>
      <c r="E18" s="1"/>
    </row>
    <row r="19" spans="1:7" ht="15" customHeight="1">
      <c r="A19" s="560" t="s">
        <v>384</v>
      </c>
      <c r="B19" s="560"/>
      <c r="C19" s="560"/>
      <c r="D19" s="560"/>
      <c r="E19" s="560"/>
      <c r="F19" s="560"/>
      <c r="G19" s="560"/>
    </row>
    <row r="21" ht="12.75">
      <c r="A21" s="1" t="s">
        <v>851</v>
      </c>
    </row>
    <row r="22" spans="1:7" ht="15" customHeight="1">
      <c r="A22" s="581" t="s">
        <v>271</v>
      </c>
      <c r="B22" s="560"/>
      <c r="C22" s="560"/>
      <c r="D22" s="560"/>
      <c r="E22" s="560"/>
      <c r="F22" s="560"/>
      <c r="G22" s="560"/>
    </row>
    <row r="24" ht="12.75">
      <c r="A24" s="1" t="s">
        <v>825</v>
      </c>
    </row>
    <row r="25" spans="1:7" ht="30" customHeight="1">
      <c r="A25" s="558" t="s">
        <v>876</v>
      </c>
      <c r="B25" s="558"/>
      <c r="C25" s="558"/>
      <c r="D25" s="558"/>
      <c r="E25" s="558"/>
      <c r="F25" s="558"/>
      <c r="G25" s="558"/>
    </row>
    <row r="26" ht="0.75" customHeight="1" hidden="1"/>
    <row r="27" ht="0.75" customHeight="1" hidden="1"/>
    <row r="28" ht="0.75" customHeight="1" hidden="1"/>
    <row r="29" ht="9.75" customHeight="1"/>
    <row r="30" ht="0.75" customHeight="1" hidden="1"/>
    <row r="31" ht="12.75">
      <c r="A31" s="1" t="s">
        <v>846</v>
      </c>
    </row>
    <row r="32" spans="1:7" ht="18" customHeight="1">
      <c r="A32" s="581" t="s">
        <v>875</v>
      </c>
      <c r="B32" s="560"/>
      <c r="C32" s="560"/>
      <c r="D32" s="560"/>
      <c r="E32" s="560"/>
      <c r="F32" s="560"/>
      <c r="G32" s="560"/>
    </row>
    <row r="34" ht="12.75">
      <c r="A34" s="1" t="s">
        <v>354</v>
      </c>
    </row>
    <row r="35" spans="1:8" ht="27.75" customHeight="1">
      <c r="A35" s="555" t="s">
        <v>697</v>
      </c>
      <c r="B35" s="558"/>
      <c r="C35" s="558"/>
      <c r="D35" s="558"/>
      <c r="E35" s="558"/>
      <c r="F35" s="558"/>
      <c r="G35" s="558"/>
      <c r="H35" s="22"/>
    </row>
    <row r="36" spans="1:7" ht="12.75">
      <c r="A36" s="22"/>
      <c r="B36" s="22"/>
      <c r="C36" s="22"/>
      <c r="D36" s="22"/>
      <c r="E36" s="22"/>
      <c r="F36" s="22"/>
      <c r="G36" s="22"/>
    </row>
    <row r="37" spans="1:7" ht="12.75">
      <c r="A37" s="22"/>
      <c r="B37" s="22"/>
      <c r="C37" s="22"/>
      <c r="D37" s="22"/>
      <c r="E37" s="22"/>
      <c r="F37" s="22"/>
      <c r="G37" s="22"/>
    </row>
    <row r="38" spans="1:7" ht="12.75">
      <c r="A38" s="22"/>
      <c r="B38" s="22"/>
      <c r="C38" s="22"/>
      <c r="D38" s="22"/>
      <c r="E38" s="22"/>
      <c r="F38" s="22"/>
      <c r="G38" s="22"/>
    </row>
  </sheetData>
  <sheetProtection/>
  <mergeCells count="7">
    <mergeCell ref="A35:G35"/>
    <mergeCell ref="A25:G25"/>
    <mergeCell ref="A32:G32"/>
    <mergeCell ref="A13:G13"/>
    <mergeCell ref="A16:G16"/>
    <mergeCell ref="A19:G19"/>
    <mergeCell ref="A22:G22"/>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A43" sqref="A43:B47"/>
    </sheetView>
  </sheetViews>
  <sheetFormatPr defaultColWidth="9.00390625" defaultRowHeight="12.75"/>
  <cols>
    <col min="1" max="1" width="5.375" style="0" customWidth="1"/>
    <col min="2" max="3" width="6.25390625" style="0" customWidth="1"/>
    <col min="4" max="4" width="5.75390625" style="0" customWidth="1"/>
    <col min="5" max="5" width="6.25390625" style="0" customWidth="1"/>
    <col min="6" max="6" width="61.25390625" style="0" customWidth="1"/>
    <col min="7" max="7" width="23.875" style="0" customWidth="1"/>
  </cols>
  <sheetData>
    <row r="1" ht="13.5" thickBot="1">
      <c r="A1" s="1" t="s">
        <v>159</v>
      </c>
    </row>
    <row r="2" spans="1:9" ht="14.25" customHeight="1" thickBot="1">
      <c r="A2" s="9" t="s">
        <v>178</v>
      </c>
      <c r="B2" s="8" t="s">
        <v>179</v>
      </c>
      <c r="C2" s="4" t="s">
        <v>28</v>
      </c>
      <c r="D2" s="4" t="s">
        <v>25</v>
      </c>
      <c r="E2" s="4" t="s">
        <v>26</v>
      </c>
      <c r="F2" s="27" t="s">
        <v>27</v>
      </c>
      <c r="G2" s="20" t="s">
        <v>689</v>
      </c>
      <c r="I2" s="32"/>
    </row>
    <row r="3" spans="1:7" ht="13.5" thickBot="1">
      <c r="A3" s="35">
        <v>970</v>
      </c>
      <c r="B3" s="35">
        <v>6171</v>
      </c>
      <c r="C3" s="35">
        <v>5169</v>
      </c>
      <c r="D3" s="35">
        <v>70</v>
      </c>
      <c r="E3" s="35">
        <v>0</v>
      </c>
      <c r="F3" s="35" t="s">
        <v>190</v>
      </c>
      <c r="G3" s="74">
        <v>275.3</v>
      </c>
    </row>
    <row r="4" spans="1:9" ht="13.5" thickBot="1">
      <c r="A4" s="307" t="s">
        <v>176</v>
      </c>
      <c r="B4" s="308"/>
      <c r="C4" s="308"/>
      <c r="D4" s="308"/>
      <c r="E4" s="308"/>
      <c r="F4" s="311"/>
      <c r="G4" s="63">
        <f>G3</f>
        <v>275.3</v>
      </c>
      <c r="I4" s="22"/>
    </row>
    <row r="5" spans="1:9" ht="12.75">
      <c r="A5" s="41"/>
      <c r="B5" s="24"/>
      <c r="C5" s="24"/>
      <c r="D5" s="24"/>
      <c r="E5" s="24"/>
      <c r="F5" s="24"/>
      <c r="G5" s="64"/>
      <c r="I5" s="22"/>
    </row>
    <row r="6" spans="1:9" ht="12.75">
      <c r="A6" s="41" t="s">
        <v>382</v>
      </c>
      <c r="B6" s="24"/>
      <c r="C6" s="24"/>
      <c r="D6" s="24"/>
      <c r="E6" s="24"/>
      <c r="F6" s="24"/>
      <c r="G6" s="64"/>
      <c r="I6" s="22"/>
    </row>
    <row r="7" spans="1:9" ht="29.25" customHeight="1">
      <c r="A7" s="555" t="s">
        <v>605</v>
      </c>
      <c r="B7" s="558"/>
      <c r="C7" s="558"/>
      <c r="D7" s="558"/>
      <c r="E7" s="558"/>
      <c r="F7" s="558"/>
      <c r="G7" s="558"/>
      <c r="I7" s="22"/>
    </row>
    <row r="8" spans="1:7" ht="15" customHeight="1">
      <c r="A8" s="22"/>
      <c r="B8" s="22"/>
      <c r="C8" s="22"/>
      <c r="D8" s="22"/>
      <c r="E8" s="22"/>
      <c r="F8" s="22"/>
      <c r="G8" s="22"/>
    </row>
    <row r="9" spans="1:7" ht="12.75">
      <c r="A9" s="22"/>
      <c r="B9" s="22"/>
      <c r="C9" s="22"/>
      <c r="D9" s="22"/>
      <c r="E9" s="22"/>
      <c r="F9" s="22"/>
      <c r="G9" s="22"/>
    </row>
    <row r="10" spans="1:7" ht="12.75">
      <c r="A10" s="22"/>
      <c r="B10" s="22"/>
      <c r="C10" s="22"/>
      <c r="D10" s="22"/>
      <c r="E10" s="22"/>
      <c r="F10" s="22"/>
      <c r="G10" s="22"/>
    </row>
    <row r="11" spans="1:7" ht="12.75">
      <c r="A11" s="22"/>
      <c r="B11" s="22"/>
      <c r="C11" s="22"/>
      <c r="D11" s="22"/>
      <c r="E11" s="22"/>
      <c r="F11" s="22"/>
      <c r="G11" s="22"/>
    </row>
    <row r="25" spans="2:4" ht="12.75">
      <c r="B25" s="550"/>
      <c r="C25" s="550"/>
      <c r="D25" s="550"/>
    </row>
  </sheetData>
  <sheetProtection/>
  <mergeCells count="2">
    <mergeCell ref="B25:D25"/>
    <mergeCell ref="A7:G7"/>
  </mergeCells>
  <printOptions/>
  <pageMargins left="0.787401575" right="0.787401575" top="0.984251969" bottom="0.984251969" header="0.4921259845" footer="0.4921259845"/>
  <pageSetup fitToHeight="1" fitToWidth="1" horizontalDpi="600" verticalDpi="600" orientation="landscape" paperSize="9" r:id="rId1"/>
  <headerFooter alignWithMargins="0">
    <oddFooter>&amp;L&amp;A&amp;R&amp;P</oddFooter>
  </headerFooter>
</worksheet>
</file>

<file path=xl/worksheets/sheet24.xml><?xml version="1.0" encoding="utf-8"?>
<worksheet xmlns="http://schemas.openxmlformats.org/spreadsheetml/2006/main" xmlns:r="http://schemas.openxmlformats.org/officeDocument/2006/relationships">
  <dimension ref="A1:I26"/>
  <sheetViews>
    <sheetView zoomScalePageLayoutView="0" workbookViewId="0" topLeftCell="A1">
      <selection activeCell="A9" sqref="A9"/>
    </sheetView>
  </sheetViews>
  <sheetFormatPr defaultColWidth="9.00390625" defaultRowHeight="12.75"/>
  <cols>
    <col min="1" max="1" width="5.375" style="0" customWidth="1"/>
    <col min="2" max="3" width="6.25390625" style="0" customWidth="1"/>
    <col min="4" max="4" width="5.75390625" style="0" customWidth="1"/>
    <col min="5" max="5" width="6.25390625" style="0" customWidth="1"/>
    <col min="6" max="6" width="62.00390625" style="0" customWidth="1"/>
    <col min="7" max="7" width="22.625" style="0" customWidth="1"/>
  </cols>
  <sheetData>
    <row r="1" ht="13.5" thickBot="1">
      <c r="A1" s="1" t="s">
        <v>139</v>
      </c>
    </row>
    <row r="2" spans="1:9" ht="14.25" customHeight="1" thickBot="1">
      <c r="A2" s="9" t="s">
        <v>178</v>
      </c>
      <c r="B2" s="8" t="s">
        <v>179</v>
      </c>
      <c r="C2" s="4" t="s">
        <v>28</v>
      </c>
      <c r="D2" s="4" t="s">
        <v>25</v>
      </c>
      <c r="E2" s="4" t="s">
        <v>26</v>
      </c>
      <c r="F2" s="27" t="s">
        <v>27</v>
      </c>
      <c r="G2" s="20" t="s">
        <v>689</v>
      </c>
      <c r="I2" s="32"/>
    </row>
    <row r="3" spans="1:7" ht="12.75">
      <c r="A3" s="35">
        <v>301</v>
      </c>
      <c r="B3" s="35">
        <v>2212</v>
      </c>
      <c r="C3" s="35">
        <v>5166</v>
      </c>
      <c r="D3" s="35">
        <v>1</v>
      </c>
      <c r="E3" s="35">
        <v>0</v>
      </c>
      <c r="F3" s="106" t="s">
        <v>189</v>
      </c>
      <c r="G3" s="74">
        <v>500</v>
      </c>
    </row>
    <row r="4" spans="1:7" ht="13.5" thickBot="1">
      <c r="A4" s="35">
        <v>301</v>
      </c>
      <c r="B4" s="35">
        <v>2212</v>
      </c>
      <c r="C4" s="35">
        <v>5169</v>
      </c>
      <c r="D4" s="35">
        <v>1</v>
      </c>
      <c r="E4" s="35">
        <v>0</v>
      </c>
      <c r="F4" s="26" t="s">
        <v>190</v>
      </c>
      <c r="G4" s="74">
        <v>100</v>
      </c>
    </row>
    <row r="5" spans="1:9" ht="13.5" thickBot="1">
      <c r="A5" s="307" t="s">
        <v>176</v>
      </c>
      <c r="B5" s="308"/>
      <c r="C5" s="308"/>
      <c r="D5" s="308"/>
      <c r="E5" s="308"/>
      <c r="F5" s="311"/>
      <c r="G5" s="63">
        <f>G3+G4</f>
        <v>600</v>
      </c>
      <c r="I5" s="22"/>
    </row>
    <row r="6" spans="1:9" ht="12.75">
      <c r="A6" s="41"/>
      <c r="B6" s="24"/>
      <c r="C6" s="24"/>
      <c r="D6" s="24"/>
      <c r="E6" s="24"/>
      <c r="F6" s="24"/>
      <c r="G6" s="64"/>
      <c r="I6" s="22"/>
    </row>
    <row r="7" spans="1:9" ht="12.75">
      <c r="A7" s="53" t="s">
        <v>212</v>
      </c>
      <c r="B7" s="24"/>
      <c r="C7" s="24"/>
      <c r="D7" s="24"/>
      <c r="E7" s="24"/>
      <c r="F7" s="24"/>
      <c r="G7" s="64"/>
      <c r="I7" s="22"/>
    </row>
    <row r="8" spans="1:9" ht="16.5" customHeight="1">
      <c r="A8" s="555" t="s">
        <v>877</v>
      </c>
      <c r="B8" s="558"/>
      <c r="C8" s="558"/>
      <c r="D8" s="558"/>
      <c r="E8" s="558"/>
      <c r="F8" s="558"/>
      <c r="G8" s="558"/>
      <c r="I8" s="22"/>
    </row>
    <row r="9" spans="1:7" ht="15" customHeight="1">
      <c r="A9" s="22"/>
      <c r="B9" s="22"/>
      <c r="C9" s="22"/>
      <c r="D9" s="22"/>
      <c r="E9" s="22"/>
      <c r="F9" s="22"/>
      <c r="G9" s="22"/>
    </row>
    <row r="10" spans="1:7" ht="12.75">
      <c r="A10" s="53" t="s">
        <v>382</v>
      </c>
      <c r="B10" s="24"/>
      <c r="C10" s="24"/>
      <c r="D10" s="24"/>
      <c r="E10" s="24"/>
      <c r="F10" s="24"/>
      <c r="G10" s="64"/>
    </row>
    <row r="11" spans="1:7" ht="42" customHeight="1">
      <c r="A11" s="555" t="s">
        <v>659</v>
      </c>
      <c r="B11" s="558"/>
      <c r="C11" s="558"/>
      <c r="D11" s="558"/>
      <c r="E11" s="558"/>
      <c r="F11" s="558"/>
      <c r="G11" s="558"/>
    </row>
    <row r="12" spans="1:7" ht="12.75">
      <c r="A12" s="22"/>
      <c r="B12" s="22"/>
      <c r="C12" s="22"/>
      <c r="D12" s="22"/>
      <c r="E12" s="22"/>
      <c r="F12" s="22"/>
      <c r="G12" s="22"/>
    </row>
    <row r="13" spans="1:7" ht="12.75">
      <c r="A13" s="22"/>
      <c r="B13" s="22"/>
      <c r="C13" s="22"/>
      <c r="D13" s="22"/>
      <c r="E13" s="22"/>
      <c r="F13" s="22"/>
      <c r="G13" s="22"/>
    </row>
    <row r="26" spans="2:7" ht="12.75">
      <c r="B26" s="550"/>
      <c r="C26" s="550"/>
      <c r="D26" s="550"/>
      <c r="G26" s="437"/>
    </row>
  </sheetData>
  <sheetProtection/>
  <mergeCells count="3">
    <mergeCell ref="A8:G8"/>
    <mergeCell ref="B26:D26"/>
    <mergeCell ref="A11:G11"/>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5.xml><?xml version="1.0" encoding="utf-8"?>
<worksheet xmlns="http://schemas.openxmlformats.org/spreadsheetml/2006/main" xmlns:r="http://schemas.openxmlformats.org/officeDocument/2006/relationships">
  <dimension ref="A1:I90"/>
  <sheetViews>
    <sheetView zoomScalePageLayoutView="0" workbookViewId="0" topLeftCell="A7">
      <selection activeCell="F16" sqref="F16"/>
    </sheetView>
  </sheetViews>
  <sheetFormatPr defaultColWidth="9.00390625" defaultRowHeight="12.75"/>
  <cols>
    <col min="1" max="1" width="5.25390625" style="0" customWidth="1"/>
    <col min="2" max="2" width="6.375" style="0" customWidth="1"/>
    <col min="3" max="3" width="6.75390625" style="0" customWidth="1"/>
    <col min="4" max="4" width="6.00390625" style="0" customWidth="1"/>
    <col min="5" max="5" width="5.625" style="0" customWidth="1"/>
    <col min="6" max="6" width="62.25390625" style="0" customWidth="1"/>
    <col min="7" max="7" width="22.75390625" style="0" customWidth="1"/>
  </cols>
  <sheetData>
    <row r="1" spans="1:7" ht="13.5" thickBot="1">
      <c r="A1" s="53" t="s">
        <v>78</v>
      </c>
      <c r="B1" s="22"/>
      <c r="C1" s="22"/>
      <c r="D1" s="22"/>
      <c r="E1" s="22"/>
      <c r="F1" s="22"/>
      <c r="G1" s="22"/>
    </row>
    <row r="2" spans="1:7" ht="14.25" customHeight="1" thickBot="1">
      <c r="A2" s="307" t="s">
        <v>178</v>
      </c>
      <c r="B2" s="305" t="s">
        <v>179</v>
      </c>
      <c r="C2" s="306" t="s">
        <v>28</v>
      </c>
      <c r="D2" s="306" t="s">
        <v>25</v>
      </c>
      <c r="E2" s="306" t="s">
        <v>26</v>
      </c>
      <c r="F2" s="484" t="s">
        <v>27</v>
      </c>
      <c r="G2" s="20" t="s">
        <v>689</v>
      </c>
    </row>
    <row r="3" spans="1:7" s="11" customFormat="1" ht="12.75">
      <c r="A3" s="106">
        <v>450</v>
      </c>
      <c r="B3" s="268">
        <v>3111</v>
      </c>
      <c r="C3" s="268">
        <v>5164</v>
      </c>
      <c r="D3" s="106">
        <v>50</v>
      </c>
      <c r="E3" s="268">
        <v>0</v>
      </c>
      <c r="F3" s="26" t="s">
        <v>383</v>
      </c>
      <c r="G3" s="74">
        <v>220</v>
      </c>
    </row>
    <row r="4" spans="1:7" ht="12.75">
      <c r="A4" s="106">
        <v>450</v>
      </c>
      <c r="B4" s="26">
        <v>3111</v>
      </c>
      <c r="C4" s="26">
        <v>5169</v>
      </c>
      <c r="D4" s="106">
        <v>50</v>
      </c>
      <c r="E4" s="26">
        <v>0</v>
      </c>
      <c r="F4" s="26" t="s">
        <v>190</v>
      </c>
      <c r="G4" s="74">
        <v>2000</v>
      </c>
    </row>
    <row r="5" spans="1:7" ht="12.75">
      <c r="A5" s="106">
        <v>450</v>
      </c>
      <c r="B5" s="26">
        <v>3111</v>
      </c>
      <c r="C5" s="26">
        <v>5171</v>
      </c>
      <c r="D5" s="106">
        <v>50</v>
      </c>
      <c r="E5" s="26">
        <v>0</v>
      </c>
      <c r="F5" s="26" t="s">
        <v>355</v>
      </c>
      <c r="G5" s="74">
        <v>5682</v>
      </c>
    </row>
    <row r="6" spans="1:7" ht="12.75">
      <c r="A6" s="106">
        <v>450</v>
      </c>
      <c r="B6" s="26">
        <v>3113</v>
      </c>
      <c r="C6" s="26">
        <v>5136</v>
      </c>
      <c r="D6" s="106">
        <v>50</v>
      </c>
      <c r="E6" s="26">
        <v>0</v>
      </c>
      <c r="F6" s="93" t="s">
        <v>852</v>
      </c>
      <c r="G6" s="74">
        <v>230</v>
      </c>
    </row>
    <row r="7" spans="1:9" ht="12.75">
      <c r="A7" s="106">
        <v>450</v>
      </c>
      <c r="B7" s="26">
        <v>3113</v>
      </c>
      <c r="C7" s="26">
        <v>5164</v>
      </c>
      <c r="D7" s="106">
        <v>50</v>
      </c>
      <c r="E7" s="26">
        <v>0</v>
      </c>
      <c r="F7" s="26" t="s">
        <v>383</v>
      </c>
      <c r="G7" s="74">
        <v>85</v>
      </c>
      <c r="H7" s="22"/>
      <c r="I7" s="22"/>
    </row>
    <row r="8" spans="1:9" ht="12.75">
      <c r="A8" s="106">
        <v>450</v>
      </c>
      <c r="B8" s="26">
        <v>3113</v>
      </c>
      <c r="C8" s="26">
        <v>5169</v>
      </c>
      <c r="D8" s="106">
        <v>50</v>
      </c>
      <c r="E8" s="26">
        <v>0</v>
      </c>
      <c r="F8" s="26" t="s">
        <v>190</v>
      </c>
      <c r="G8" s="74">
        <v>1800</v>
      </c>
      <c r="H8" s="22"/>
      <c r="I8" s="22"/>
    </row>
    <row r="9" spans="1:9" ht="12.75">
      <c r="A9" s="106">
        <v>450</v>
      </c>
      <c r="B9" s="26">
        <v>3113</v>
      </c>
      <c r="C9" s="26">
        <v>5171</v>
      </c>
      <c r="D9" s="106">
        <v>50</v>
      </c>
      <c r="E9" s="26">
        <v>0</v>
      </c>
      <c r="F9" s="26" t="s">
        <v>355</v>
      </c>
      <c r="G9" s="74">
        <v>5039.5</v>
      </c>
      <c r="H9" s="22"/>
      <c r="I9" s="22"/>
    </row>
    <row r="10" spans="1:7" ht="12.75">
      <c r="A10" s="106">
        <v>450</v>
      </c>
      <c r="B10" s="26">
        <v>3119</v>
      </c>
      <c r="C10" s="26">
        <v>5164</v>
      </c>
      <c r="D10" s="106">
        <v>50</v>
      </c>
      <c r="E10" s="26">
        <v>0</v>
      </c>
      <c r="F10" s="26" t="s">
        <v>383</v>
      </c>
      <c r="G10" s="74">
        <v>30</v>
      </c>
    </row>
    <row r="11" spans="1:7" ht="12.75">
      <c r="A11" s="106">
        <v>450</v>
      </c>
      <c r="B11" s="26">
        <v>3119</v>
      </c>
      <c r="C11" s="26">
        <v>5169</v>
      </c>
      <c r="D11" s="106">
        <v>50</v>
      </c>
      <c r="E11" s="26">
        <v>0</v>
      </c>
      <c r="F11" s="26" t="s">
        <v>190</v>
      </c>
      <c r="G11" s="74">
        <v>500</v>
      </c>
    </row>
    <row r="12" spans="1:7" ht="12.75">
      <c r="A12" s="106">
        <v>450</v>
      </c>
      <c r="B12" s="26">
        <v>3119</v>
      </c>
      <c r="C12" s="26">
        <v>5171</v>
      </c>
      <c r="D12" s="106">
        <v>50</v>
      </c>
      <c r="E12" s="26">
        <v>0</v>
      </c>
      <c r="F12" s="26" t="s">
        <v>355</v>
      </c>
      <c r="G12" s="74">
        <v>600</v>
      </c>
    </row>
    <row r="13" spans="1:7" ht="12.75">
      <c r="A13" s="106">
        <v>450</v>
      </c>
      <c r="B13" s="35">
        <v>3119</v>
      </c>
      <c r="C13" s="35">
        <v>5175</v>
      </c>
      <c r="D13" s="106">
        <v>50</v>
      </c>
      <c r="E13" s="35">
        <v>0</v>
      </c>
      <c r="F13" s="35" t="s">
        <v>33</v>
      </c>
      <c r="G13" s="74">
        <v>55</v>
      </c>
    </row>
    <row r="14" spans="1:7" ht="12.75">
      <c r="A14" s="106">
        <v>450</v>
      </c>
      <c r="B14" s="35">
        <v>3119</v>
      </c>
      <c r="C14" s="35">
        <v>5194</v>
      </c>
      <c r="D14" s="106">
        <v>50</v>
      </c>
      <c r="E14" s="35">
        <v>0</v>
      </c>
      <c r="F14" s="35" t="s">
        <v>819</v>
      </c>
      <c r="G14" s="74">
        <v>30</v>
      </c>
    </row>
    <row r="15" spans="1:7" ht="12.75">
      <c r="A15" s="106">
        <v>450</v>
      </c>
      <c r="B15" s="35">
        <v>3119</v>
      </c>
      <c r="C15" s="35">
        <v>5362</v>
      </c>
      <c r="D15" s="106">
        <v>50</v>
      </c>
      <c r="E15" s="35">
        <v>0</v>
      </c>
      <c r="F15" s="35" t="s">
        <v>845</v>
      </c>
      <c r="G15" s="74">
        <v>6.5</v>
      </c>
    </row>
    <row r="16" spans="1:7" ht="12.75">
      <c r="A16" s="268">
        <v>450</v>
      </c>
      <c r="B16" s="35">
        <v>3119</v>
      </c>
      <c r="C16" s="35">
        <v>5492</v>
      </c>
      <c r="D16" s="268">
        <v>50</v>
      </c>
      <c r="E16" s="35">
        <v>0</v>
      </c>
      <c r="F16" s="35" t="s">
        <v>823</v>
      </c>
      <c r="G16" s="310">
        <v>165</v>
      </c>
    </row>
    <row r="17" spans="1:7" ht="12.75">
      <c r="A17" s="292">
        <v>450</v>
      </c>
      <c r="B17" s="35">
        <v>3119</v>
      </c>
      <c r="C17" s="35">
        <v>5901</v>
      </c>
      <c r="D17" s="268">
        <v>50</v>
      </c>
      <c r="E17" s="35">
        <v>0</v>
      </c>
      <c r="F17" s="35" t="s">
        <v>215</v>
      </c>
      <c r="G17" s="310">
        <v>170</v>
      </c>
    </row>
    <row r="18" spans="1:7" ht="12.75">
      <c r="A18" s="73">
        <v>450</v>
      </c>
      <c r="B18" s="35">
        <v>3141</v>
      </c>
      <c r="C18" s="35">
        <v>5169</v>
      </c>
      <c r="D18" s="292">
        <v>50</v>
      </c>
      <c r="E18" s="35">
        <v>0</v>
      </c>
      <c r="F18" s="35" t="s">
        <v>190</v>
      </c>
      <c r="G18" s="310">
        <v>365</v>
      </c>
    </row>
    <row r="19" spans="1:7" ht="12.75">
      <c r="A19" s="268">
        <v>450</v>
      </c>
      <c r="B19" s="26">
        <v>3141</v>
      </c>
      <c r="C19" s="26">
        <v>5171</v>
      </c>
      <c r="D19" s="268">
        <v>50</v>
      </c>
      <c r="E19" s="26">
        <v>0</v>
      </c>
      <c r="F19" s="26" t="s">
        <v>355</v>
      </c>
      <c r="G19" s="74">
        <v>2500</v>
      </c>
    </row>
    <row r="20" spans="1:7" ht="13.5" thickBot="1">
      <c r="A20" s="73">
        <v>450</v>
      </c>
      <c r="B20" s="35">
        <v>3299</v>
      </c>
      <c r="C20" s="35">
        <v>5169</v>
      </c>
      <c r="D20" s="73">
        <v>50</v>
      </c>
      <c r="E20" s="35">
        <v>0</v>
      </c>
      <c r="F20" s="35" t="s">
        <v>190</v>
      </c>
      <c r="G20" s="310">
        <v>30</v>
      </c>
    </row>
    <row r="21" spans="1:9" ht="13.5" thickBot="1">
      <c r="A21" s="570" t="s">
        <v>176</v>
      </c>
      <c r="B21" s="571"/>
      <c r="C21" s="571"/>
      <c r="D21" s="571"/>
      <c r="E21" s="571"/>
      <c r="F21" s="572"/>
      <c r="G21" s="63">
        <f>SUM(G3:G20)</f>
        <v>19508</v>
      </c>
      <c r="I21" s="22"/>
    </row>
    <row r="22" spans="1:7" ht="12.75">
      <c r="A22" s="41"/>
      <c r="B22" s="24"/>
      <c r="C22" s="24"/>
      <c r="D22" s="24"/>
      <c r="E22" s="24"/>
      <c r="F22" s="24"/>
      <c r="G22" s="64"/>
    </row>
    <row r="23" spans="1:9" ht="15" customHeight="1">
      <c r="A23" s="56" t="s">
        <v>31</v>
      </c>
      <c r="B23" s="384"/>
      <c r="C23" s="384"/>
      <c r="D23" s="384"/>
      <c r="E23" s="384"/>
      <c r="F23" s="384"/>
      <c r="G23" s="22"/>
      <c r="I23" s="22"/>
    </row>
    <row r="24" spans="1:6" ht="13.5" customHeight="1">
      <c r="A24" s="1" t="s">
        <v>346</v>
      </c>
      <c r="B24" s="28"/>
      <c r="C24" s="28"/>
      <c r="D24" s="28"/>
      <c r="E24" s="28"/>
      <c r="F24" s="28"/>
    </row>
    <row r="25" spans="1:7" ht="25.5" customHeight="1">
      <c r="A25" s="561" t="s">
        <v>17</v>
      </c>
      <c r="B25" s="560"/>
      <c r="C25" s="560"/>
      <c r="D25" s="560"/>
      <c r="E25" s="560"/>
      <c r="F25" s="560"/>
      <c r="G25" s="560"/>
    </row>
    <row r="26" spans="1:7" ht="11.25" customHeight="1">
      <c r="A26" s="50"/>
      <c r="B26" s="48"/>
      <c r="C26" s="48"/>
      <c r="D26" s="48"/>
      <c r="E26" s="48"/>
      <c r="F26" s="48"/>
      <c r="G26" s="48"/>
    </row>
    <row r="27" spans="1:6" ht="12.75" customHeight="1" hidden="1">
      <c r="A27" s="11"/>
      <c r="B27" s="11"/>
      <c r="C27" s="11"/>
      <c r="D27" s="11"/>
      <c r="E27" s="11"/>
      <c r="F27" s="11"/>
    </row>
    <row r="28" spans="1:6" ht="13.5" customHeight="1">
      <c r="A28" s="1" t="s">
        <v>382</v>
      </c>
      <c r="B28" s="28"/>
      <c r="C28" s="28"/>
      <c r="D28" s="28"/>
      <c r="E28" s="28"/>
      <c r="F28" s="28"/>
    </row>
    <row r="29" spans="1:7" ht="26.25" customHeight="1">
      <c r="A29" s="559" t="s">
        <v>462</v>
      </c>
      <c r="B29" s="558"/>
      <c r="C29" s="558"/>
      <c r="D29" s="558"/>
      <c r="E29" s="558"/>
      <c r="F29" s="558"/>
      <c r="G29" s="558"/>
    </row>
    <row r="30" spans="1:6" ht="11.25" customHeight="1">
      <c r="A30" s="11"/>
      <c r="B30" s="29"/>
      <c r="C30" s="29"/>
      <c r="D30" s="29"/>
      <c r="E30" s="29"/>
      <c r="F30" s="29"/>
    </row>
    <row r="31" spans="1:6" ht="12.75" customHeight="1">
      <c r="A31" s="1" t="s">
        <v>24</v>
      </c>
      <c r="B31" s="11"/>
      <c r="C31" s="11"/>
      <c r="D31" s="11"/>
      <c r="E31" s="11"/>
      <c r="F31" s="11"/>
    </row>
    <row r="32" spans="1:7" ht="26.25" customHeight="1">
      <c r="A32" s="559" t="s">
        <v>463</v>
      </c>
      <c r="B32" s="558"/>
      <c r="C32" s="558"/>
      <c r="D32" s="558"/>
      <c r="E32" s="558"/>
      <c r="F32" s="558"/>
      <c r="G32" s="558"/>
    </row>
    <row r="33" spans="1:7" ht="26.25" customHeight="1">
      <c r="A33" s="58"/>
      <c r="B33" s="57"/>
      <c r="C33" s="57"/>
      <c r="D33" s="57"/>
      <c r="E33" s="57"/>
      <c r="F33" s="57"/>
      <c r="G33" s="57"/>
    </row>
    <row r="34" spans="1:7" ht="10.5" customHeight="1">
      <c r="A34" s="58"/>
      <c r="B34" s="57"/>
      <c r="C34" s="57"/>
      <c r="D34" s="57"/>
      <c r="E34" s="57"/>
      <c r="F34" s="57"/>
      <c r="G34" s="57"/>
    </row>
    <row r="35" spans="1:7" ht="12.75" customHeight="1">
      <c r="A35" s="28" t="s">
        <v>38</v>
      </c>
      <c r="B35" s="28"/>
      <c r="C35" s="28"/>
      <c r="D35" s="28"/>
      <c r="E35" s="28"/>
      <c r="F35" s="28"/>
      <c r="G35" s="28"/>
    </row>
    <row r="36" spans="1:7" ht="12.75" customHeight="1">
      <c r="A36" s="1" t="s">
        <v>853</v>
      </c>
      <c r="B36" s="28"/>
      <c r="C36" s="28"/>
      <c r="D36" s="28"/>
      <c r="E36" s="28"/>
      <c r="F36" s="28"/>
      <c r="G36" s="28"/>
    </row>
    <row r="37" spans="1:7" ht="12.75" customHeight="1">
      <c r="A37" s="559" t="s">
        <v>512</v>
      </c>
      <c r="B37" s="558"/>
      <c r="C37" s="558"/>
      <c r="D37" s="558"/>
      <c r="E37" s="558"/>
      <c r="F37" s="558"/>
      <c r="G37" s="558"/>
    </row>
    <row r="38" spans="1:7" ht="12.75" customHeight="1">
      <c r="A38" s="28"/>
      <c r="B38" s="28"/>
      <c r="C38" s="28"/>
      <c r="D38" s="28"/>
      <c r="E38" s="28"/>
      <c r="F38" s="28"/>
      <c r="G38" s="28"/>
    </row>
    <row r="39" spans="1:7" ht="10.5" customHeight="1">
      <c r="A39" s="1"/>
      <c r="B39" s="1"/>
      <c r="C39" s="1"/>
      <c r="D39" s="1"/>
      <c r="E39" s="1"/>
      <c r="F39" s="1"/>
      <c r="G39" s="28"/>
    </row>
    <row r="40" spans="1:7" ht="12" customHeight="1">
      <c r="A40" s="1" t="s">
        <v>71</v>
      </c>
      <c r="B40" s="28"/>
      <c r="C40" s="28"/>
      <c r="D40" s="28"/>
      <c r="E40" s="28"/>
      <c r="F40" s="28"/>
      <c r="G40" s="28"/>
    </row>
    <row r="41" spans="1:7" ht="15" customHeight="1">
      <c r="A41" s="561" t="s">
        <v>464</v>
      </c>
      <c r="B41" s="560"/>
      <c r="C41" s="560"/>
      <c r="D41" s="560"/>
      <c r="E41" s="560"/>
      <c r="F41" s="560"/>
      <c r="G41" s="560"/>
    </row>
    <row r="42" spans="1:7" ht="15" customHeight="1">
      <c r="A42" s="50"/>
      <c r="B42" s="48"/>
      <c r="C42" s="48"/>
      <c r="D42" s="48"/>
      <c r="E42" s="48"/>
      <c r="F42" s="48"/>
      <c r="G42" s="48"/>
    </row>
    <row r="43" spans="1:7" ht="12.75" customHeight="1">
      <c r="A43" s="1" t="s">
        <v>382</v>
      </c>
      <c r="B43" s="28"/>
      <c r="C43" s="28"/>
      <c r="D43" s="28"/>
      <c r="E43" s="28"/>
      <c r="F43" s="28"/>
      <c r="G43" s="28"/>
    </row>
    <row r="44" spans="1:7" ht="27" customHeight="1">
      <c r="A44" s="561" t="s">
        <v>786</v>
      </c>
      <c r="B44" s="560"/>
      <c r="C44" s="560"/>
      <c r="D44" s="560"/>
      <c r="E44" s="560"/>
      <c r="F44" s="560"/>
      <c r="G44" s="560"/>
    </row>
    <row r="45" spans="1:7" ht="12.75" customHeight="1">
      <c r="A45" s="561"/>
      <c r="B45" s="560"/>
      <c r="C45" s="560"/>
      <c r="D45" s="560"/>
      <c r="E45" s="560"/>
      <c r="F45" s="560"/>
      <c r="G45" s="560"/>
    </row>
    <row r="46" spans="1:7" ht="12.75">
      <c r="A46" s="1" t="s">
        <v>24</v>
      </c>
      <c r="B46" s="12"/>
      <c r="C46" s="12"/>
      <c r="D46" s="12"/>
      <c r="E46" s="12"/>
      <c r="F46" s="12"/>
      <c r="G46" s="12"/>
    </row>
    <row r="47" spans="1:7" ht="27" customHeight="1">
      <c r="A47" s="559" t="s">
        <v>465</v>
      </c>
      <c r="B47" s="558"/>
      <c r="C47" s="558"/>
      <c r="D47" s="558"/>
      <c r="E47" s="558"/>
      <c r="F47" s="558"/>
      <c r="G47" s="558"/>
    </row>
    <row r="48" spans="1:7" ht="20.25" customHeight="1">
      <c r="A48" s="11"/>
      <c r="B48" s="12"/>
      <c r="C48" s="12"/>
      <c r="D48" s="12"/>
      <c r="E48" s="12"/>
      <c r="F48" s="12"/>
      <c r="G48" s="12"/>
    </row>
    <row r="49" spans="1:7" ht="12.75">
      <c r="A49" s="28" t="s">
        <v>142</v>
      </c>
      <c r="B49" s="12"/>
      <c r="C49" s="12"/>
      <c r="D49" s="12"/>
      <c r="E49" s="12"/>
      <c r="F49" s="12"/>
      <c r="G49" s="12"/>
    </row>
    <row r="50" spans="1:9" ht="13.5" customHeight="1" hidden="1">
      <c r="A50" s="58"/>
      <c r="B50" s="57"/>
      <c r="C50" s="57"/>
      <c r="D50" s="57"/>
      <c r="E50" s="57"/>
      <c r="F50" s="57"/>
      <c r="G50" s="57"/>
      <c r="I50" s="22"/>
    </row>
    <row r="51" spans="1:7" ht="12.75" hidden="1">
      <c r="A51" s="1" t="s">
        <v>513</v>
      </c>
      <c r="B51" s="11"/>
      <c r="C51" s="11"/>
      <c r="D51" s="11"/>
      <c r="E51" s="11"/>
      <c r="F51" s="11"/>
      <c r="G51" s="38"/>
    </row>
    <row r="52" spans="1:9" ht="15" customHeight="1" hidden="1">
      <c r="A52" s="559" t="s">
        <v>626</v>
      </c>
      <c r="B52" s="558"/>
      <c r="C52" s="558"/>
      <c r="D52" s="558"/>
      <c r="E52" s="558"/>
      <c r="F52" s="558"/>
      <c r="G52" s="558"/>
      <c r="I52" s="22"/>
    </row>
    <row r="53" spans="1:7" ht="12.75">
      <c r="A53" s="1" t="s">
        <v>71</v>
      </c>
      <c r="B53" s="12"/>
      <c r="C53" s="12"/>
      <c r="D53" s="12"/>
      <c r="E53" s="12"/>
      <c r="F53" s="12"/>
      <c r="G53" s="12"/>
    </row>
    <row r="54" spans="1:7" ht="12.75">
      <c r="A54" s="559" t="s">
        <v>343</v>
      </c>
      <c r="B54" s="558"/>
      <c r="C54" s="558"/>
      <c r="D54" s="558"/>
      <c r="E54" s="558"/>
      <c r="F54" s="558"/>
      <c r="G54" s="558"/>
    </row>
    <row r="55" spans="1:7" ht="12.75">
      <c r="A55" s="69"/>
      <c r="B55" s="68"/>
      <c r="C55" s="68"/>
      <c r="D55" s="68"/>
      <c r="E55" s="68"/>
      <c r="F55" s="68"/>
      <c r="G55" s="68"/>
    </row>
    <row r="56" spans="1:7" ht="12.75" customHeight="1">
      <c r="A56" s="1" t="s">
        <v>382</v>
      </c>
      <c r="B56" s="12"/>
      <c r="C56" s="12"/>
      <c r="D56" s="12"/>
      <c r="E56" s="12"/>
      <c r="F56" s="12"/>
      <c r="G56" s="12"/>
    </row>
    <row r="57" spans="1:7" ht="32.25" customHeight="1">
      <c r="A57" s="561" t="s">
        <v>578</v>
      </c>
      <c r="B57" s="560"/>
      <c r="C57" s="560"/>
      <c r="D57" s="560"/>
      <c r="E57" s="560"/>
      <c r="F57" s="560"/>
      <c r="G57" s="560"/>
    </row>
    <row r="58" spans="1:7" ht="12" customHeight="1">
      <c r="A58" s="11"/>
      <c r="B58" s="12"/>
      <c r="C58" s="12"/>
      <c r="D58" s="12"/>
      <c r="E58" s="12"/>
      <c r="F58" s="12"/>
      <c r="G58" s="12"/>
    </row>
    <row r="59" spans="1:7" ht="12.75" customHeight="1">
      <c r="A59" s="1" t="s">
        <v>24</v>
      </c>
      <c r="B59" s="12"/>
      <c r="C59" s="12"/>
      <c r="D59" s="12"/>
      <c r="E59" s="12"/>
      <c r="F59" s="12"/>
      <c r="G59" s="12"/>
    </row>
    <row r="60" spans="1:7" ht="15" customHeight="1">
      <c r="A60" s="580" t="s">
        <v>466</v>
      </c>
      <c r="B60" s="579"/>
      <c r="C60" s="579"/>
      <c r="D60" s="579"/>
      <c r="E60" s="579"/>
      <c r="F60" s="579"/>
      <c r="G60" s="579"/>
    </row>
    <row r="61" spans="1:7" ht="11.25" customHeight="1">
      <c r="A61" s="69"/>
      <c r="B61" s="68"/>
      <c r="C61" s="68"/>
      <c r="D61" s="68"/>
      <c r="E61" s="68"/>
      <c r="F61" s="68"/>
      <c r="G61" s="68"/>
    </row>
    <row r="62" spans="1:7" ht="15" customHeight="1">
      <c r="A62" s="1" t="s">
        <v>296</v>
      </c>
      <c r="B62" s="12"/>
      <c r="C62" s="12"/>
      <c r="D62" s="12"/>
      <c r="E62" s="12"/>
      <c r="F62" s="12"/>
      <c r="G62" s="12"/>
    </row>
    <row r="63" spans="1:7" ht="27.75" customHeight="1">
      <c r="A63" s="580" t="s">
        <v>467</v>
      </c>
      <c r="B63" s="579"/>
      <c r="C63" s="579"/>
      <c r="D63" s="579"/>
      <c r="E63" s="579"/>
      <c r="F63" s="579"/>
      <c r="G63" s="579"/>
    </row>
    <row r="64" spans="1:7" ht="11.25" customHeight="1">
      <c r="A64" s="69"/>
      <c r="B64" s="68"/>
      <c r="C64" s="68"/>
      <c r="D64" s="68"/>
      <c r="E64" s="68"/>
      <c r="F64" s="68"/>
      <c r="G64" s="68"/>
    </row>
    <row r="65" spans="1:7" ht="15" customHeight="1">
      <c r="A65" s="1" t="s">
        <v>820</v>
      </c>
      <c r="B65" s="12"/>
      <c r="C65" s="12"/>
      <c r="D65" s="12"/>
      <c r="E65" s="12"/>
      <c r="F65" s="12"/>
      <c r="G65" s="12"/>
    </row>
    <row r="66" spans="1:7" ht="14.25" customHeight="1">
      <c r="A66" s="582" t="s">
        <v>468</v>
      </c>
      <c r="B66" s="582"/>
      <c r="C66" s="582"/>
      <c r="D66" s="582"/>
      <c r="E66" s="582"/>
      <c r="F66" s="582"/>
      <c r="G66" s="582"/>
    </row>
    <row r="67" spans="1:7" ht="14.25" customHeight="1">
      <c r="A67" s="444"/>
      <c r="B67" s="444"/>
      <c r="C67" s="444"/>
      <c r="D67" s="444"/>
      <c r="E67" s="444"/>
      <c r="F67" s="444"/>
      <c r="G67" s="444"/>
    </row>
    <row r="68" spans="1:7" ht="12.75" customHeight="1">
      <c r="A68" s="69"/>
      <c r="B68" s="68"/>
      <c r="C68" s="68"/>
      <c r="D68" s="68"/>
      <c r="E68" s="68"/>
      <c r="F68" s="68"/>
      <c r="G68" s="57"/>
    </row>
    <row r="69" spans="1:7" ht="15" customHeight="1">
      <c r="A69" s="1" t="s">
        <v>846</v>
      </c>
      <c r="B69" s="12"/>
      <c r="C69" s="12"/>
      <c r="D69" s="12"/>
      <c r="E69" s="12"/>
      <c r="F69" s="12"/>
      <c r="G69" s="12"/>
    </row>
    <row r="70" spans="1:7" ht="12.75" customHeight="1">
      <c r="A70" s="580" t="s">
        <v>431</v>
      </c>
      <c r="B70" s="579"/>
      <c r="C70" s="579"/>
      <c r="D70" s="579"/>
      <c r="E70" s="579"/>
      <c r="F70" s="579"/>
      <c r="G70" s="579"/>
    </row>
    <row r="71" spans="1:7" ht="12.75" customHeight="1">
      <c r="A71" s="69"/>
      <c r="B71" s="68"/>
      <c r="C71" s="68"/>
      <c r="D71" s="68"/>
      <c r="E71" s="68"/>
      <c r="F71" s="68"/>
      <c r="G71" s="68"/>
    </row>
    <row r="72" spans="1:7" ht="15" customHeight="1">
      <c r="A72" s="1" t="s">
        <v>822</v>
      </c>
      <c r="B72" s="12"/>
      <c r="C72" s="12"/>
      <c r="D72" s="12"/>
      <c r="E72" s="12"/>
      <c r="F72" s="12"/>
      <c r="G72" s="12"/>
    </row>
    <row r="73" spans="1:7" ht="14.25" customHeight="1">
      <c r="A73" s="582" t="s">
        <v>514</v>
      </c>
      <c r="B73" s="582"/>
      <c r="C73" s="582"/>
      <c r="D73" s="582"/>
      <c r="E73" s="582"/>
      <c r="F73" s="582"/>
      <c r="G73" s="582"/>
    </row>
    <row r="74" spans="1:7" ht="14.25" customHeight="1">
      <c r="A74" s="444"/>
      <c r="B74" s="444"/>
      <c r="C74" s="444"/>
      <c r="D74" s="444"/>
      <c r="E74" s="444"/>
      <c r="F74" s="444"/>
      <c r="G74" s="444"/>
    </row>
    <row r="75" spans="1:7" ht="14.25" customHeight="1">
      <c r="A75" s="1" t="s">
        <v>251</v>
      </c>
      <c r="B75" s="12"/>
      <c r="C75" s="12"/>
      <c r="D75" s="12"/>
      <c r="E75" s="12"/>
      <c r="F75" s="12"/>
      <c r="G75" s="12"/>
    </row>
    <row r="76" spans="1:7" ht="14.25" customHeight="1">
      <c r="A76" s="582" t="s">
        <v>652</v>
      </c>
      <c r="B76" s="582"/>
      <c r="C76" s="582"/>
      <c r="D76" s="582"/>
      <c r="E76" s="582"/>
      <c r="F76" s="582"/>
      <c r="G76" s="582"/>
    </row>
    <row r="77" spans="1:7" ht="15" customHeight="1">
      <c r="A77" s="69"/>
      <c r="B77" s="68"/>
      <c r="C77" s="68"/>
      <c r="D77" s="68"/>
      <c r="E77" s="68"/>
      <c r="F77" s="68"/>
      <c r="G77" s="68"/>
    </row>
    <row r="78" spans="1:6" ht="12.75">
      <c r="A78" s="28" t="s">
        <v>160</v>
      </c>
      <c r="B78" s="1"/>
      <c r="C78" s="1"/>
      <c r="D78" s="1"/>
      <c r="E78" s="1"/>
      <c r="F78" s="1"/>
    </row>
    <row r="79" spans="1:7" ht="12.75">
      <c r="A79" s="1" t="s">
        <v>382</v>
      </c>
      <c r="B79" s="12"/>
      <c r="C79" s="12"/>
      <c r="D79" s="12"/>
      <c r="E79" s="12"/>
      <c r="F79" s="12"/>
      <c r="G79" s="12"/>
    </row>
    <row r="80" spans="1:7" ht="12.75">
      <c r="A80" s="561" t="s">
        <v>653</v>
      </c>
      <c r="B80" s="560"/>
      <c r="C80" s="560"/>
      <c r="D80" s="560"/>
      <c r="E80" s="560"/>
      <c r="F80" s="560"/>
      <c r="G80" s="560"/>
    </row>
    <row r="81" spans="1:7" ht="12.75">
      <c r="A81" s="50"/>
      <c r="B81" s="48"/>
      <c r="C81" s="48"/>
      <c r="D81" s="48"/>
      <c r="E81" s="48"/>
      <c r="F81" s="48"/>
      <c r="G81" s="48"/>
    </row>
    <row r="82" ht="12.75">
      <c r="A82" s="1" t="s">
        <v>24</v>
      </c>
    </row>
    <row r="83" spans="1:9" ht="27" customHeight="1">
      <c r="A83" s="559" t="s">
        <v>469</v>
      </c>
      <c r="B83" s="558"/>
      <c r="C83" s="558"/>
      <c r="D83" s="558"/>
      <c r="E83" s="558"/>
      <c r="F83" s="558"/>
      <c r="G83" s="558"/>
      <c r="I83" s="22"/>
    </row>
    <row r="84" spans="1:9" ht="13.5" customHeight="1">
      <c r="A84" s="58"/>
      <c r="B84" s="57"/>
      <c r="C84" s="57"/>
      <c r="D84" s="57"/>
      <c r="E84" s="57"/>
      <c r="F84" s="57"/>
      <c r="G84" s="57"/>
      <c r="I84" s="22"/>
    </row>
    <row r="85" spans="1:7" ht="12.75">
      <c r="A85" s="28" t="s">
        <v>432</v>
      </c>
      <c r="G85" s="22"/>
    </row>
    <row r="86" spans="1:7" ht="12.75">
      <c r="A86" s="1" t="s">
        <v>382</v>
      </c>
      <c r="B86" s="12"/>
      <c r="C86" s="12"/>
      <c r="D86" s="12"/>
      <c r="E86" s="12"/>
      <c r="F86" s="12"/>
      <c r="G86" s="12"/>
    </row>
    <row r="87" spans="1:7" ht="28.5" customHeight="1">
      <c r="A87" s="559" t="s">
        <v>447</v>
      </c>
      <c r="B87" s="558"/>
      <c r="C87" s="558"/>
      <c r="D87" s="558"/>
      <c r="E87" s="558"/>
      <c r="F87" s="558"/>
      <c r="G87" s="558"/>
    </row>
    <row r="88" spans="1:7" ht="12.75">
      <c r="A88" s="22"/>
      <c r="B88" s="22"/>
      <c r="C88" s="22"/>
      <c r="D88" s="22"/>
      <c r="E88" s="22"/>
      <c r="F88" s="22"/>
      <c r="G88" s="22"/>
    </row>
    <row r="89" spans="1:7" ht="12.75">
      <c r="A89" s="22"/>
      <c r="B89" s="22"/>
      <c r="C89" s="22"/>
      <c r="D89" s="22"/>
      <c r="E89" s="22"/>
      <c r="F89" s="22"/>
      <c r="G89" s="22"/>
    </row>
    <row r="90" spans="1:7" ht="12.75">
      <c r="A90" s="22"/>
      <c r="B90" s="22"/>
      <c r="C90" s="22"/>
      <c r="D90" s="22"/>
      <c r="E90" s="22"/>
      <c r="F90" s="22"/>
      <c r="G90" s="22"/>
    </row>
  </sheetData>
  <sheetProtection/>
  <mergeCells count="21">
    <mergeCell ref="A87:G87"/>
    <mergeCell ref="A76:G76"/>
    <mergeCell ref="A83:G83"/>
    <mergeCell ref="A80:G80"/>
    <mergeCell ref="A70:G70"/>
    <mergeCell ref="A57:G57"/>
    <mergeCell ref="A54:G54"/>
    <mergeCell ref="A73:G73"/>
    <mergeCell ref="A66:G66"/>
    <mergeCell ref="A60:G60"/>
    <mergeCell ref="A63:G63"/>
    <mergeCell ref="A37:G37"/>
    <mergeCell ref="A52:G52"/>
    <mergeCell ref="A47:G47"/>
    <mergeCell ref="A45:G45"/>
    <mergeCell ref="A21:F21"/>
    <mergeCell ref="A25:G25"/>
    <mergeCell ref="A29:G29"/>
    <mergeCell ref="A32:G32"/>
    <mergeCell ref="A44:G44"/>
    <mergeCell ref="A41:G41"/>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6.xml><?xml version="1.0" encoding="utf-8"?>
<worksheet xmlns="http://schemas.openxmlformats.org/spreadsheetml/2006/main" xmlns:r="http://schemas.openxmlformats.org/officeDocument/2006/relationships">
  <dimension ref="A1:I52"/>
  <sheetViews>
    <sheetView zoomScalePageLayoutView="0" workbookViewId="0" topLeftCell="A20">
      <selection activeCell="A49" sqref="A49:G49"/>
    </sheetView>
  </sheetViews>
  <sheetFormatPr defaultColWidth="9.00390625" defaultRowHeight="12.75"/>
  <cols>
    <col min="1" max="1" width="4.875" style="0" customWidth="1"/>
    <col min="2" max="3" width="6.25390625" style="0" customWidth="1"/>
    <col min="4" max="4" width="6.00390625" style="0" customWidth="1"/>
    <col min="5" max="5" width="6.25390625" style="0" customWidth="1"/>
    <col min="6" max="6" width="62.75390625" style="0" customWidth="1"/>
    <col min="7" max="7" width="23.375" style="0" customWidth="1"/>
  </cols>
  <sheetData>
    <row r="1" ht="13.5" thickBot="1">
      <c r="A1" s="1" t="s">
        <v>175</v>
      </c>
    </row>
    <row r="2" spans="1:7" ht="14.25" customHeight="1" thickBot="1">
      <c r="A2" s="8" t="s">
        <v>178</v>
      </c>
      <c r="B2" s="4" t="s">
        <v>179</v>
      </c>
      <c r="C2" s="4" t="s">
        <v>28</v>
      </c>
      <c r="D2" s="4" t="s">
        <v>25</v>
      </c>
      <c r="E2" s="4" t="s">
        <v>26</v>
      </c>
      <c r="F2" s="27" t="s">
        <v>27</v>
      </c>
      <c r="G2" s="20" t="s">
        <v>689</v>
      </c>
    </row>
    <row r="3" spans="1:7" ht="12.75">
      <c r="A3" s="3">
        <v>646</v>
      </c>
      <c r="B3" s="2">
        <v>3319</v>
      </c>
      <c r="C3" s="2">
        <v>5139</v>
      </c>
      <c r="D3" s="2">
        <v>46</v>
      </c>
      <c r="E3" s="2">
        <v>0</v>
      </c>
      <c r="F3" s="2" t="s">
        <v>188</v>
      </c>
      <c r="G3" s="74">
        <v>50</v>
      </c>
    </row>
    <row r="4" spans="1:7" ht="12.75" hidden="1">
      <c r="A4" s="3">
        <v>646</v>
      </c>
      <c r="B4" s="2">
        <v>3319</v>
      </c>
      <c r="C4" s="2">
        <v>5169</v>
      </c>
      <c r="D4" s="2">
        <v>46</v>
      </c>
      <c r="E4" s="2">
        <v>0</v>
      </c>
      <c r="F4" s="2" t="s">
        <v>190</v>
      </c>
      <c r="G4" s="74"/>
    </row>
    <row r="5" spans="1:7" ht="12.75">
      <c r="A5" s="3">
        <v>646</v>
      </c>
      <c r="B5" s="2">
        <v>3319</v>
      </c>
      <c r="C5" s="2">
        <v>5175</v>
      </c>
      <c r="D5" s="2">
        <v>46</v>
      </c>
      <c r="E5" s="2">
        <v>0</v>
      </c>
      <c r="F5" s="2" t="s">
        <v>33</v>
      </c>
      <c r="G5" s="74">
        <v>3.5</v>
      </c>
    </row>
    <row r="6" spans="1:7" ht="12.75">
      <c r="A6" s="3">
        <v>646</v>
      </c>
      <c r="B6" s="2">
        <v>3319</v>
      </c>
      <c r="C6" s="2">
        <v>5194</v>
      </c>
      <c r="D6" s="2">
        <v>46</v>
      </c>
      <c r="E6" s="2">
        <v>0</v>
      </c>
      <c r="F6" s="2" t="s">
        <v>819</v>
      </c>
      <c r="G6" s="74">
        <v>227.4</v>
      </c>
    </row>
    <row r="7" spans="1:7" ht="12.75">
      <c r="A7" s="2">
        <v>946</v>
      </c>
      <c r="B7" s="2">
        <v>6171</v>
      </c>
      <c r="C7" s="2">
        <v>5139</v>
      </c>
      <c r="D7" s="2">
        <v>46</v>
      </c>
      <c r="E7" s="2">
        <v>0</v>
      </c>
      <c r="F7" s="2" t="s">
        <v>188</v>
      </c>
      <c r="G7" s="74">
        <v>4</v>
      </c>
    </row>
    <row r="8" spans="1:8" ht="12.75">
      <c r="A8" s="26">
        <v>946</v>
      </c>
      <c r="B8" s="26">
        <v>6171</v>
      </c>
      <c r="C8" s="26">
        <v>5169</v>
      </c>
      <c r="D8" s="2">
        <v>46</v>
      </c>
      <c r="E8" s="26">
        <v>0</v>
      </c>
      <c r="F8" s="26" t="s">
        <v>190</v>
      </c>
      <c r="G8" s="74">
        <v>5</v>
      </c>
      <c r="H8" s="61"/>
    </row>
    <row r="9" spans="1:8" ht="13.5" thickBot="1">
      <c r="A9" s="26">
        <v>946</v>
      </c>
      <c r="B9" s="26">
        <v>6171</v>
      </c>
      <c r="C9" s="26">
        <v>5192</v>
      </c>
      <c r="D9" s="2">
        <v>46</v>
      </c>
      <c r="E9" s="26">
        <v>0</v>
      </c>
      <c r="F9" s="26" t="s">
        <v>824</v>
      </c>
      <c r="G9" s="74">
        <v>5</v>
      </c>
      <c r="H9" s="61"/>
    </row>
    <row r="10" spans="1:9" ht="13.5" thickBot="1">
      <c r="A10" s="9" t="s">
        <v>176</v>
      </c>
      <c r="B10" s="10"/>
      <c r="C10" s="10"/>
      <c r="D10" s="10"/>
      <c r="E10" s="10"/>
      <c r="F10" s="10"/>
      <c r="G10" s="63">
        <f>SUM(G3:G9)</f>
        <v>294.9</v>
      </c>
      <c r="I10" s="22"/>
    </row>
    <row r="11" spans="1:9" ht="12" customHeight="1">
      <c r="A11" s="14"/>
      <c r="B11" s="16"/>
      <c r="C11" s="16"/>
      <c r="D11" s="16"/>
      <c r="E11" s="16"/>
      <c r="F11" s="16"/>
      <c r="G11" s="64"/>
      <c r="I11" s="22"/>
    </row>
    <row r="12" spans="1:9" ht="12.75">
      <c r="A12" s="28" t="s">
        <v>318</v>
      </c>
      <c r="G12" s="22"/>
      <c r="I12" s="22"/>
    </row>
    <row r="13" spans="1:9" ht="12.75">
      <c r="A13" s="28" t="s">
        <v>598</v>
      </c>
      <c r="G13" s="22"/>
      <c r="I13" s="22"/>
    </row>
    <row r="14" spans="1:9" ht="12.75">
      <c r="A14" s="1" t="s">
        <v>54</v>
      </c>
      <c r="G14" s="22"/>
      <c r="I14" s="22"/>
    </row>
    <row r="15" spans="1:9" ht="26.25" customHeight="1">
      <c r="A15" s="555" t="s">
        <v>567</v>
      </c>
      <c r="B15" s="560"/>
      <c r="C15" s="560"/>
      <c r="D15" s="560"/>
      <c r="E15" s="560"/>
      <c r="F15" s="560"/>
      <c r="G15" s="560"/>
      <c r="I15" s="22"/>
    </row>
    <row r="16" ht="12.75" customHeight="1">
      <c r="I16" s="22"/>
    </row>
    <row r="17" spans="1:9" ht="12.75">
      <c r="A17" s="1" t="s">
        <v>296</v>
      </c>
      <c r="I17" s="22"/>
    </row>
    <row r="18" spans="1:9" ht="15" customHeight="1">
      <c r="A18" s="560" t="s">
        <v>534</v>
      </c>
      <c r="B18" s="560"/>
      <c r="C18" s="560"/>
      <c r="D18" s="560"/>
      <c r="E18" s="560"/>
      <c r="F18" s="560"/>
      <c r="G18" s="560"/>
      <c r="I18" s="22"/>
    </row>
    <row r="19" ht="0.75" customHeight="1" hidden="1">
      <c r="I19" s="22"/>
    </row>
    <row r="20" ht="13.5" customHeight="1">
      <c r="I20" s="22"/>
    </row>
    <row r="21" spans="1:9" ht="12.75">
      <c r="A21" s="1" t="s">
        <v>820</v>
      </c>
      <c r="B21" s="1"/>
      <c r="C21" s="1"/>
      <c r="D21" s="1"/>
      <c r="E21" s="1"/>
      <c r="I21" s="22"/>
    </row>
    <row r="22" spans="1:9" ht="38.25" customHeight="1">
      <c r="A22" s="560" t="s">
        <v>568</v>
      </c>
      <c r="B22" s="560"/>
      <c r="C22" s="560"/>
      <c r="D22" s="560"/>
      <c r="E22" s="560"/>
      <c r="F22" s="560"/>
      <c r="G22" s="560"/>
      <c r="I22" s="22"/>
    </row>
    <row r="23" ht="6" customHeight="1">
      <c r="I23" s="22"/>
    </row>
    <row r="24" spans="1:9" ht="12.75">
      <c r="A24" s="28" t="s">
        <v>319</v>
      </c>
      <c r="I24" s="22"/>
    </row>
    <row r="25" spans="1:9" ht="12.75">
      <c r="A25" s="28" t="s">
        <v>311</v>
      </c>
      <c r="I25" s="22"/>
    </row>
    <row r="26" spans="1:9" ht="13.5" customHeight="1">
      <c r="A26" s="1" t="s">
        <v>54</v>
      </c>
      <c r="I26" s="22"/>
    </row>
    <row r="27" spans="1:9" ht="13.5" customHeight="1">
      <c r="A27" s="559" t="s">
        <v>535</v>
      </c>
      <c r="B27" s="559"/>
      <c r="C27" s="559"/>
      <c r="D27" s="559"/>
      <c r="E27" s="559"/>
      <c r="F27" s="559"/>
      <c r="G27" s="559"/>
      <c r="I27" s="22"/>
    </row>
    <row r="28" spans="1:9" ht="14.25" customHeight="1">
      <c r="A28" s="58"/>
      <c r="B28" s="58"/>
      <c r="C28" s="58"/>
      <c r="D28" s="58"/>
      <c r="E28" s="58"/>
      <c r="F28" s="58"/>
      <c r="G28" s="58"/>
      <c r="I28" s="22"/>
    </row>
    <row r="29" spans="1:9" ht="12.75">
      <c r="A29" s="1" t="s">
        <v>382</v>
      </c>
      <c r="I29" s="22"/>
    </row>
    <row r="30" spans="1:9" ht="27" customHeight="1">
      <c r="A30" s="559" t="s">
        <v>430</v>
      </c>
      <c r="B30" s="558"/>
      <c r="C30" s="558"/>
      <c r="D30" s="558"/>
      <c r="E30" s="558"/>
      <c r="F30" s="558"/>
      <c r="G30" s="558"/>
      <c r="I30" s="22"/>
    </row>
    <row r="31" ht="11.25" customHeight="1">
      <c r="G31" s="22"/>
    </row>
    <row r="32" ht="14.25" customHeight="1">
      <c r="A32" s="1" t="s">
        <v>825</v>
      </c>
    </row>
    <row r="33" spans="1:7" ht="14.25" customHeight="1">
      <c r="A33" s="559" t="s">
        <v>360</v>
      </c>
      <c r="B33" s="558"/>
      <c r="C33" s="558"/>
      <c r="D33" s="558"/>
      <c r="E33" s="558"/>
      <c r="F33" s="558"/>
      <c r="G33" s="558"/>
    </row>
    <row r="34" spans="1:7" ht="16.5" customHeight="1">
      <c r="A34" s="22"/>
      <c r="B34" s="22"/>
      <c r="C34" s="22"/>
      <c r="D34" s="22"/>
      <c r="E34" s="22"/>
      <c r="F34" s="22"/>
      <c r="G34" s="22"/>
    </row>
    <row r="35" spans="1:7" ht="14.25" customHeight="1" thickBot="1">
      <c r="A35" s="53" t="s">
        <v>372</v>
      </c>
      <c r="B35" s="22"/>
      <c r="C35" s="22"/>
      <c r="D35" s="22"/>
      <c r="E35" s="22"/>
      <c r="F35" s="22"/>
      <c r="G35" s="22"/>
    </row>
    <row r="36" spans="1:7" ht="14.25" customHeight="1" thickBot="1">
      <c r="A36" s="305" t="s">
        <v>178</v>
      </c>
      <c r="B36" s="306" t="s">
        <v>179</v>
      </c>
      <c r="C36" s="306" t="s">
        <v>28</v>
      </c>
      <c r="D36" s="306" t="s">
        <v>25</v>
      </c>
      <c r="E36" s="306" t="s">
        <v>26</v>
      </c>
      <c r="F36" s="309" t="s">
        <v>27</v>
      </c>
      <c r="G36" s="20" t="s">
        <v>689</v>
      </c>
    </row>
    <row r="37" spans="1:7" ht="12.75">
      <c r="A37" s="93">
        <v>946</v>
      </c>
      <c r="B37" s="26">
        <v>6112</v>
      </c>
      <c r="C37" s="26">
        <v>5179</v>
      </c>
      <c r="D37" s="26">
        <v>46</v>
      </c>
      <c r="E37" s="26">
        <v>0</v>
      </c>
      <c r="F37" s="35" t="s">
        <v>299</v>
      </c>
      <c r="G37" s="74">
        <v>17</v>
      </c>
    </row>
    <row r="38" spans="1:7" ht="13.5" thickBot="1">
      <c r="A38" s="26">
        <v>946</v>
      </c>
      <c r="B38" s="35">
        <v>6171</v>
      </c>
      <c r="C38" s="35">
        <v>5179</v>
      </c>
      <c r="D38" s="26">
        <v>46</v>
      </c>
      <c r="E38" s="35">
        <v>0</v>
      </c>
      <c r="F38" s="35" t="s">
        <v>299</v>
      </c>
      <c r="G38" s="74">
        <v>43</v>
      </c>
    </row>
    <row r="39" spans="1:9" ht="13.5" thickBot="1">
      <c r="A39" s="307" t="s">
        <v>176</v>
      </c>
      <c r="B39" s="308"/>
      <c r="C39" s="308"/>
      <c r="D39" s="308"/>
      <c r="E39" s="308"/>
      <c r="F39" s="308"/>
      <c r="G39" s="63">
        <f>SUM(G37:G38)</f>
        <v>60</v>
      </c>
      <c r="I39" s="22"/>
    </row>
    <row r="40" spans="1:9" ht="12.75">
      <c r="A40" s="22"/>
      <c r="B40" s="22"/>
      <c r="C40" s="22"/>
      <c r="D40" s="22"/>
      <c r="E40" s="22"/>
      <c r="F40" s="22"/>
      <c r="G40" s="22"/>
      <c r="I40" s="22"/>
    </row>
    <row r="41" spans="1:9" ht="12.75">
      <c r="A41" s="56" t="s">
        <v>319</v>
      </c>
      <c r="B41" s="22"/>
      <c r="C41" s="22"/>
      <c r="D41" s="22"/>
      <c r="E41" s="22"/>
      <c r="F41" s="22"/>
      <c r="G41" s="22"/>
      <c r="I41" s="22"/>
    </row>
    <row r="42" spans="1:9" ht="12.75">
      <c r="A42" s="56" t="s">
        <v>249</v>
      </c>
      <c r="B42" s="22"/>
      <c r="C42" s="22"/>
      <c r="D42" s="22"/>
      <c r="E42" s="22"/>
      <c r="F42" s="22"/>
      <c r="G42" s="22"/>
      <c r="I42" s="22"/>
    </row>
    <row r="43" spans="1:9" ht="12.75">
      <c r="A43" s="53" t="s">
        <v>854</v>
      </c>
      <c r="B43" s="22"/>
      <c r="C43" s="22"/>
      <c r="D43" s="22"/>
      <c r="E43" s="22"/>
      <c r="F43" s="22"/>
      <c r="G43" s="22"/>
      <c r="I43" s="22"/>
    </row>
    <row r="44" spans="1:9" ht="12.75">
      <c r="A44" s="558" t="s">
        <v>778</v>
      </c>
      <c r="B44" s="558"/>
      <c r="C44" s="558"/>
      <c r="D44" s="558"/>
      <c r="E44" s="558"/>
      <c r="F44" s="558"/>
      <c r="G44" s="558"/>
      <c r="I44" s="22"/>
    </row>
    <row r="45" spans="1:9" ht="14.25" customHeight="1">
      <c r="A45" s="558"/>
      <c r="B45" s="558"/>
      <c r="C45" s="558"/>
      <c r="D45" s="558"/>
      <c r="E45" s="558"/>
      <c r="F45" s="558"/>
      <c r="G45" s="558"/>
      <c r="I45" s="22"/>
    </row>
    <row r="46" spans="1:9" ht="12.75">
      <c r="A46" s="22"/>
      <c r="B46" s="22"/>
      <c r="C46" s="22"/>
      <c r="D46" s="22"/>
      <c r="E46" s="22"/>
      <c r="F46" s="22"/>
      <c r="G46" s="22"/>
      <c r="I46" s="22"/>
    </row>
    <row r="47" spans="1:9" ht="12.75">
      <c r="A47" s="56" t="s">
        <v>311</v>
      </c>
      <c r="B47" s="22"/>
      <c r="C47" s="22"/>
      <c r="D47" s="22"/>
      <c r="E47" s="22"/>
      <c r="F47" s="22"/>
      <c r="G47" s="22"/>
      <c r="I47" s="22"/>
    </row>
    <row r="48" spans="1:9" ht="12.75">
      <c r="A48" s="53" t="s">
        <v>854</v>
      </c>
      <c r="B48" s="22"/>
      <c r="C48" s="22"/>
      <c r="D48" s="22"/>
      <c r="E48" s="22"/>
      <c r="F48" s="22"/>
      <c r="G48" s="22"/>
      <c r="I48" s="22"/>
    </row>
    <row r="49" spans="1:9" ht="14.25" customHeight="1">
      <c r="A49" s="558" t="s">
        <v>569</v>
      </c>
      <c r="B49" s="558"/>
      <c r="C49" s="558"/>
      <c r="D49" s="558"/>
      <c r="E49" s="558"/>
      <c r="F49" s="558"/>
      <c r="G49" s="558"/>
      <c r="I49" s="22"/>
    </row>
    <row r="50" spans="1:7" ht="12.75">
      <c r="A50" s="22"/>
      <c r="B50" s="22"/>
      <c r="C50" s="22"/>
      <c r="D50" s="22"/>
      <c r="E50" s="22"/>
      <c r="F50" s="22"/>
      <c r="G50" s="22"/>
    </row>
    <row r="51" spans="1:7" ht="12.75">
      <c r="A51" s="22"/>
      <c r="B51" s="22"/>
      <c r="C51" s="22"/>
      <c r="D51" s="22"/>
      <c r="E51" s="22"/>
      <c r="F51" s="22"/>
      <c r="G51" s="22"/>
    </row>
    <row r="52" spans="1:7" ht="12.75">
      <c r="A52" s="22"/>
      <c r="B52" s="22"/>
      <c r="C52" s="22"/>
      <c r="D52" s="22"/>
      <c r="E52" s="22"/>
      <c r="F52" s="22"/>
      <c r="G52" s="22"/>
    </row>
  </sheetData>
  <sheetProtection/>
  <mergeCells count="9">
    <mergeCell ref="A49:G49"/>
    <mergeCell ref="A33:G33"/>
    <mergeCell ref="A15:G15"/>
    <mergeCell ref="A18:G18"/>
    <mergeCell ref="A22:G22"/>
    <mergeCell ref="A45:G45"/>
    <mergeCell ref="A27:G27"/>
    <mergeCell ref="A30:G30"/>
    <mergeCell ref="A44:G44"/>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7.xml><?xml version="1.0" encoding="utf-8"?>
<worksheet xmlns="http://schemas.openxmlformats.org/spreadsheetml/2006/main" xmlns:r="http://schemas.openxmlformats.org/officeDocument/2006/relationships">
  <dimension ref="A1:I69"/>
  <sheetViews>
    <sheetView zoomScalePageLayoutView="0" workbookViewId="0" topLeftCell="A46">
      <selection activeCell="A43" sqref="A43"/>
    </sheetView>
  </sheetViews>
  <sheetFormatPr defaultColWidth="9.00390625" defaultRowHeight="12.75"/>
  <cols>
    <col min="1" max="1" width="5.125" style="0" customWidth="1"/>
    <col min="2" max="2" width="6.375" style="0" customWidth="1"/>
    <col min="3" max="3" width="6.25390625" style="0" customWidth="1"/>
    <col min="4" max="4" width="6.125" style="0" customWidth="1"/>
    <col min="5" max="5" width="7.00390625" style="0" customWidth="1"/>
    <col min="6" max="6" width="60.75390625" style="0" customWidth="1"/>
    <col min="7" max="7" width="23.375" style="0" customWidth="1"/>
  </cols>
  <sheetData>
    <row r="1" ht="13.5" thickBot="1">
      <c r="A1" s="1" t="s">
        <v>79</v>
      </c>
    </row>
    <row r="2" spans="1:7" ht="14.25" customHeight="1" thickBot="1">
      <c r="A2" s="8" t="s">
        <v>178</v>
      </c>
      <c r="B2" s="4" t="s">
        <v>179</v>
      </c>
      <c r="C2" s="4" t="s">
        <v>28</v>
      </c>
      <c r="D2" s="4" t="s">
        <v>25</v>
      </c>
      <c r="E2" s="4" t="s">
        <v>26</v>
      </c>
      <c r="F2" s="27" t="s">
        <v>27</v>
      </c>
      <c r="G2" s="20" t="s">
        <v>689</v>
      </c>
    </row>
    <row r="3" spans="1:7" ht="12.75">
      <c r="A3" s="26">
        <v>260</v>
      </c>
      <c r="B3" s="26">
        <v>3729</v>
      </c>
      <c r="C3" s="26">
        <v>5169</v>
      </c>
      <c r="D3" s="26">
        <v>60</v>
      </c>
      <c r="E3" s="26">
        <v>0</v>
      </c>
      <c r="F3" s="26" t="s">
        <v>190</v>
      </c>
      <c r="G3" s="74">
        <v>1700</v>
      </c>
    </row>
    <row r="4" spans="1:7" ht="12.75">
      <c r="A4" s="26">
        <v>260</v>
      </c>
      <c r="B4" s="26">
        <v>3741</v>
      </c>
      <c r="C4" s="26">
        <v>5169</v>
      </c>
      <c r="D4" s="26">
        <v>60</v>
      </c>
      <c r="E4" s="26">
        <v>0</v>
      </c>
      <c r="F4" s="26" t="s">
        <v>190</v>
      </c>
      <c r="G4" s="74">
        <v>900</v>
      </c>
    </row>
    <row r="5" spans="1:7" ht="12.75">
      <c r="A5" s="26">
        <v>260</v>
      </c>
      <c r="B5" s="26">
        <v>3745</v>
      </c>
      <c r="C5" s="26">
        <v>5139</v>
      </c>
      <c r="D5" s="26">
        <v>60</v>
      </c>
      <c r="E5" s="26">
        <v>0</v>
      </c>
      <c r="F5" s="26" t="s">
        <v>188</v>
      </c>
      <c r="G5" s="74">
        <v>600</v>
      </c>
    </row>
    <row r="6" spans="1:7" ht="12.75">
      <c r="A6" s="26">
        <v>260</v>
      </c>
      <c r="B6" s="26">
        <v>3745</v>
      </c>
      <c r="C6" s="26">
        <v>5151</v>
      </c>
      <c r="D6" s="26">
        <v>60</v>
      </c>
      <c r="E6" s="26">
        <v>0</v>
      </c>
      <c r="F6" s="26" t="s">
        <v>847</v>
      </c>
      <c r="G6" s="74">
        <v>1200</v>
      </c>
    </row>
    <row r="7" spans="1:7" ht="12.75">
      <c r="A7" s="26">
        <v>260</v>
      </c>
      <c r="B7" s="26">
        <v>3745</v>
      </c>
      <c r="C7" s="26">
        <v>5154</v>
      </c>
      <c r="D7" s="26">
        <v>60</v>
      </c>
      <c r="E7" s="26">
        <v>0</v>
      </c>
      <c r="F7" s="26" t="s">
        <v>42</v>
      </c>
      <c r="G7" s="74">
        <v>250</v>
      </c>
    </row>
    <row r="8" spans="1:7" ht="12.75">
      <c r="A8" s="26">
        <v>260</v>
      </c>
      <c r="B8" s="26">
        <v>3745</v>
      </c>
      <c r="C8" s="26">
        <v>5166</v>
      </c>
      <c r="D8" s="26">
        <v>60</v>
      </c>
      <c r="E8" s="26">
        <v>0</v>
      </c>
      <c r="F8" s="26" t="s">
        <v>189</v>
      </c>
      <c r="G8" s="74">
        <v>55</v>
      </c>
    </row>
    <row r="9" spans="1:8" ht="12.75">
      <c r="A9" s="26">
        <v>260</v>
      </c>
      <c r="B9" s="26">
        <v>3745</v>
      </c>
      <c r="C9" s="26">
        <v>5169</v>
      </c>
      <c r="D9" s="26">
        <v>60</v>
      </c>
      <c r="E9" s="26">
        <v>0</v>
      </c>
      <c r="F9" s="26" t="s">
        <v>190</v>
      </c>
      <c r="G9" s="74">
        <v>43575</v>
      </c>
      <c r="H9" s="51"/>
    </row>
    <row r="10" spans="1:8" ht="12.75">
      <c r="A10" s="26">
        <v>260</v>
      </c>
      <c r="B10" s="26">
        <v>3745</v>
      </c>
      <c r="C10" s="26">
        <v>5171</v>
      </c>
      <c r="D10" s="26">
        <v>60</v>
      </c>
      <c r="E10" s="26">
        <v>0</v>
      </c>
      <c r="F10" s="26" t="s">
        <v>355</v>
      </c>
      <c r="G10" s="74">
        <v>3600</v>
      </c>
      <c r="H10" s="51"/>
    </row>
    <row r="11" spans="1:7" ht="12.75">
      <c r="A11" s="26">
        <v>260</v>
      </c>
      <c r="B11" s="26">
        <v>3792</v>
      </c>
      <c r="C11" s="26">
        <v>5139</v>
      </c>
      <c r="D11" s="26">
        <v>60</v>
      </c>
      <c r="E11" s="26">
        <v>0</v>
      </c>
      <c r="F11" s="26" t="s">
        <v>188</v>
      </c>
      <c r="G11" s="74">
        <v>5</v>
      </c>
    </row>
    <row r="12" spans="1:7" ht="12.75">
      <c r="A12" s="26">
        <v>260</v>
      </c>
      <c r="B12" s="26">
        <v>3792</v>
      </c>
      <c r="C12" s="26">
        <v>5169</v>
      </c>
      <c r="D12" s="26">
        <v>60</v>
      </c>
      <c r="E12" s="26">
        <v>0</v>
      </c>
      <c r="F12" s="26" t="s">
        <v>190</v>
      </c>
      <c r="G12" s="74">
        <v>60</v>
      </c>
    </row>
    <row r="13" spans="1:7" ht="12.75">
      <c r="A13" s="26">
        <v>260</v>
      </c>
      <c r="B13" s="35">
        <v>3792</v>
      </c>
      <c r="C13" s="35">
        <v>5175</v>
      </c>
      <c r="D13" s="26">
        <v>60</v>
      </c>
      <c r="E13" s="35">
        <v>0</v>
      </c>
      <c r="F13" s="35" t="s">
        <v>33</v>
      </c>
      <c r="G13" s="74">
        <v>20</v>
      </c>
    </row>
    <row r="14" spans="1:7" ht="13.5" thickBot="1">
      <c r="A14" s="26">
        <v>260</v>
      </c>
      <c r="B14" s="35">
        <v>3792</v>
      </c>
      <c r="C14" s="35">
        <v>5194</v>
      </c>
      <c r="D14" s="26">
        <v>60</v>
      </c>
      <c r="E14" s="35">
        <v>0</v>
      </c>
      <c r="F14" s="35" t="s">
        <v>819</v>
      </c>
      <c r="G14" s="74">
        <v>35</v>
      </c>
    </row>
    <row r="15" spans="1:9" ht="13.5" thickBot="1">
      <c r="A15" s="307" t="s">
        <v>176</v>
      </c>
      <c r="B15" s="308"/>
      <c r="C15" s="308"/>
      <c r="D15" s="308"/>
      <c r="E15" s="308"/>
      <c r="F15" s="308"/>
      <c r="G15" s="63">
        <f>G14+G13+G12+G11+G10+G9+G8+G7+G6+G5+G4+G3</f>
        <v>52000</v>
      </c>
      <c r="I15" s="22"/>
    </row>
    <row r="16" spans="1:9" ht="12.75">
      <c r="A16" s="41"/>
      <c r="B16" s="24"/>
      <c r="C16" s="24"/>
      <c r="D16" s="24"/>
      <c r="E16" s="24"/>
      <c r="F16" s="24"/>
      <c r="G16" s="64"/>
      <c r="I16" s="22"/>
    </row>
    <row r="17" spans="1:7" ht="12.75">
      <c r="A17" s="46" t="s">
        <v>39</v>
      </c>
      <c r="B17" s="28"/>
      <c r="C17" s="28"/>
      <c r="D17" s="28"/>
      <c r="E17" s="28"/>
      <c r="F17" s="28"/>
      <c r="G17" s="22"/>
    </row>
    <row r="18" spans="1:6" ht="12.75">
      <c r="A18" s="41" t="s">
        <v>382</v>
      </c>
      <c r="B18" s="1"/>
      <c r="C18" s="1"/>
      <c r="D18" s="1"/>
      <c r="E18" s="1"/>
      <c r="F18" s="1"/>
    </row>
    <row r="19" spans="1:7" ht="66" customHeight="1">
      <c r="A19" s="555" t="s">
        <v>712</v>
      </c>
      <c r="B19" s="560"/>
      <c r="C19" s="560"/>
      <c r="D19" s="560"/>
      <c r="E19" s="560"/>
      <c r="F19" s="560"/>
      <c r="G19" s="560"/>
    </row>
    <row r="20" spans="1:6" ht="7.5" customHeight="1">
      <c r="A20" s="41"/>
      <c r="B20" s="1"/>
      <c r="C20" s="1"/>
      <c r="D20" s="1"/>
      <c r="E20" s="1"/>
      <c r="F20" s="1"/>
    </row>
    <row r="21" spans="1:6" ht="12.75">
      <c r="A21" s="46" t="s">
        <v>143</v>
      </c>
      <c r="B21" s="28"/>
      <c r="C21" s="28"/>
      <c r="D21" s="28"/>
      <c r="E21" s="28"/>
      <c r="F21" s="28"/>
    </row>
    <row r="22" spans="1:6" ht="12.75">
      <c r="A22" s="41" t="s">
        <v>382</v>
      </c>
      <c r="B22" s="1"/>
      <c r="C22" s="1"/>
      <c r="D22" s="1"/>
      <c r="E22" s="1"/>
      <c r="F22" s="1"/>
    </row>
    <row r="23" spans="1:7" ht="66.75" customHeight="1">
      <c r="A23" s="555" t="s">
        <v>665</v>
      </c>
      <c r="B23" s="560"/>
      <c r="C23" s="560"/>
      <c r="D23" s="560"/>
      <c r="E23" s="560"/>
      <c r="F23" s="560"/>
      <c r="G23" s="560"/>
    </row>
    <row r="24" spans="1:7" ht="15.75" customHeight="1">
      <c r="A24" s="47"/>
      <c r="B24" s="48"/>
      <c r="C24" s="48"/>
      <c r="D24" s="48"/>
      <c r="E24" s="48"/>
      <c r="F24" s="48"/>
      <c r="G24" s="48"/>
    </row>
    <row r="25" ht="12.75">
      <c r="A25" s="28" t="s">
        <v>162</v>
      </c>
    </row>
    <row r="26" ht="12.75">
      <c r="A26" s="1" t="s">
        <v>216</v>
      </c>
    </row>
    <row r="27" spans="1:7" ht="27" customHeight="1">
      <c r="A27" s="560" t="s">
        <v>584</v>
      </c>
      <c r="B27" s="560"/>
      <c r="C27" s="560"/>
      <c r="D27" s="560"/>
      <c r="E27" s="560"/>
      <c r="F27" s="560"/>
      <c r="G27" s="560"/>
    </row>
    <row r="28" ht="12.75">
      <c r="G28" s="22"/>
    </row>
    <row r="29" ht="12.75">
      <c r="A29" s="1" t="s">
        <v>848</v>
      </c>
    </row>
    <row r="30" spans="1:7" ht="39.75" customHeight="1">
      <c r="A30" s="559" t="s">
        <v>723</v>
      </c>
      <c r="B30" s="558"/>
      <c r="C30" s="558"/>
      <c r="D30" s="558"/>
      <c r="E30" s="558"/>
      <c r="F30" s="558"/>
      <c r="G30" s="558"/>
    </row>
    <row r="32" ht="12.75">
      <c r="A32" s="1" t="s">
        <v>217</v>
      </c>
    </row>
    <row r="33" spans="1:7" ht="27" customHeight="1">
      <c r="A33" s="559" t="s">
        <v>878</v>
      </c>
      <c r="B33" s="558"/>
      <c r="C33" s="558"/>
      <c r="D33" s="558"/>
      <c r="E33" s="558"/>
      <c r="F33" s="558"/>
      <c r="G33" s="558"/>
    </row>
    <row r="35" ht="12.75">
      <c r="A35" s="1" t="s">
        <v>212</v>
      </c>
    </row>
    <row r="36" spans="1:7" ht="39" customHeight="1">
      <c r="A36" s="560" t="s">
        <v>585</v>
      </c>
      <c r="B36" s="560"/>
      <c r="C36" s="560"/>
      <c r="D36" s="560"/>
      <c r="E36" s="560"/>
      <c r="F36" s="560"/>
      <c r="G36" s="560"/>
    </row>
    <row r="37" ht="13.5" customHeight="1"/>
    <row r="38" ht="12.75">
      <c r="A38" s="37" t="s">
        <v>382</v>
      </c>
    </row>
    <row r="39" spans="1:7" ht="130.5" customHeight="1">
      <c r="A39" s="560" t="s">
        <v>879</v>
      </c>
      <c r="B39" s="560"/>
      <c r="C39" s="560"/>
      <c r="D39" s="560"/>
      <c r="E39" s="560"/>
      <c r="F39" s="560"/>
      <c r="G39" s="560"/>
    </row>
    <row r="40" spans="1:7" ht="15.75" customHeight="1">
      <c r="A40" s="48"/>
      <c r="B40" s="48"/>
      <c r="C40" s="48"/>
      <c r="D40" s="48"/>
      <c r="E40" s="48"/>
      <c r="F40" s="48"/>
      <c r="G40" s="48"/>
    </row>
    <row r="41" spans="1:6" ht="12.75">
      <c r="A41" s="37" t="s">
        <v>24</v>
      </c>
      <c r="B41" s="38"/>
      <c r="C41" s="38"/>
      <c r="D41" s="38"/>
      <c r="E41" s="38"/>
      <c r="F41" s="38"/>
    </row>
    <row r="42" spans="1:7" ht="54.75" customHeight="1">
      <c r="A42" s="560" t="s">
        <v>880</v>
      </c>
      <c r="B42" s="560"/>
      <c r="C42" s="560"/>
      <c r="D42" s="560"/>
      <c r="E42" s="560"/>
      <c r="F42" s="560"/>
      <c r="G42" s="560"/>
    </row>
    <row r="43" spans="1:7" ht="54.75" customHeight="1">
      <c r="A43" s="48"/>
      <c r="B43" s="48"/>
      <c r="C43" s="48"/>
      <c r="D43" s="48"/>
      <c r="E43" s="48"/>
      <c r="F43" s="48"/>
      <c r="G43" s="48"/>
    </row>
    <row r="44" spans="1:7" ht="16.5" customHeight="1">
      <c r="A44" s="48"/>
      <c r="B44" s="48"/>
      <c r="C44" s="48"/>
      <c r="D44" s="48"/>
      <c r="E44" s="48"/>
      <c r="F44" s="48"/>
      <c r="G44" s="48"/>
    </row>
    <row r="45" spans="1:6" ht="12.75">
      <c r="A45" s="28" t="s">
        <v>779</v>
      </c>
      <c r="B45" s="28"/>
      <c r="C45" s="28"/>
      <c r="D45" s="28"/>
      <c r="E45" s="28"/>
      <c r="F45" s="28"/>
    </row>
    <row r="46" ht="12.75">
      <c r="A46" s="1" t="s">
        <v>54</v>
      </c>
    </row>
    <row r="47" spans="1:7" ht="41.25" customHeight="1">
      <c r="A47" s="560" t="s">
        <v>412</v>
      </c>
      <c r="B47" s="560"/>
      <c r="C47" s="560"/>
      <c r="D47" s="560"/>
      <c r="E47" s="560"/>
      <c r="F47" s="560"/>
      <c r="G47" s="560"/>
    </row>
    <row r="48" spans="1:7" ht="13.5" customHeight="1">
      <c r="A48" s="48"/>
      <c r="B48" s="48"/>
      <c r="C48" s="48"/>
      <c r="D48" s="48"/>
      <c r="E48" s="48"/>
      <c r="F48" s="48"/>
      <c r="G48" s="48"/>
    </row>
    <row r="49" spans="1:7" ht="0.75" customHeight="1">
      <c r="A49" s="48"/>
      <c r="B49" s="48"/>
      <c r="C49" s="48"/>
      <c r="D49" s="48"/>
      <c r="E49" s="48"/>
      <c r="F49" s="48"/>
      <c r="G49" s="48"/>
    </row>
    <row r="50" ht="12.75">
      <c r="A50" s="1" t="s">
        <v>382</v>
      </c>
    </row>
    <row r="51" spans="1:7" ht="42" customHeight="1">
      <c r="A51" s="560" t="s">
        <v>618</v>
      </c>
      <c r="B51" s="560"/>
      <c r="C51" s="560"/>
      <c r="D51" s="560"/>
      <c r="E51" s="560"/>
      <c r="F51" s="560"/>
      <c r="G51" s="560"/>
    </row>
    <row r="52" ht="13.5" customHeight="1"/>
    <row r="53" spans="1:5" ht="12.75">
      <c r="A53" s="1" t="s">
        <v>296</v>
      </c>
      <c r="B53" s="1"/>
      <c r="C53" s="1"/>
      <c r="D53" s="1"/>
      <c r="E53" s="1"/>
    </row>
    <row r="54" spans="1:7" ht="27" customHeight="1">
      <c r="A54" s="560" t="s">
        <v>627</v>
      </c>
      <c r="B54" s="560"/>
      <c r="C54" s="560"/>
      <c r="D54" s="560"/>
      <c r="E54" s="560"/>
      <c r="F54" s="560"/>
      <c r="G54" s="560"/>
    </row>
    <row r="55" ht="12.75" customHeight="1"/>
    <row r="56" spans="1:5" ht="12.75">
      <c r="A56" s="1" t="s">
        <v>820</v>
      </c>
      <c r="B56" s="1"/>
      <c r="C56" s="1"/>
      <c r="D56" s="1"/>
      <c r="E56" s="1"/>
    </row>
    <row r="57" spans="1:9" ht="27" customHeight="1">
      <c r="A57" s="558" t="s">
        <v>619</v>
      </c>
      <c r="B57" s="558"/>
      <c r="C57" s="558"/>
      <c r="D57" s="558"/>
      <c r="E57" s="558"/>
      <c r="F57" s="558"/>
      <c r="G57" s="558"/>
      <c r="I57" s="22"/>
    </row>
    <row r="58" spans="1:7" ht="12.75">
      <c r="A58" s="22"/>
      <c r="B58" s="22"/>
      <c r="C58" s="22"/>
      <c r="D58" s="22"/>
      <c r="E58" s="22"/>
      <c r="F58" s="22"/>
      <c r="G58" s="22"/>
    </row>
    <row r="59" spans="1:7" ht="12.75">
      <c r="A59" s="22"/>
      <c r="B59" s="22"/>
      <c r="C59" s="22"/>
      <c r="D59" s="22"/>
      <c r="E59" s="22"/>
      <c r="F59" s="22"/>
      <c r="G59" s="22"/>
    </row>
    <row r="60" spans="1:7" ht="12.75">
      <c r="A60" s="22"/>
      <c r="B60" s="22"/>
      <c r="C60" s="22"/>
      <c r="D60" s="22"/>
      <c r="E60" s="22"/>
      <c r="F60" s="22"/>
      <c r="G60" s="22"/>
    </row>
    <row r="69" spans="1:7" ht="12.75" customHeight="1">
      <c r="A69" s="48"/>
      <c r="B69" s="48"/>
      <c r="C69" s="48"/>
      <c r="D69" s="48"/>
      <c r="E69" s="48"/>
      <c r="F69" s="48"/>
      <c r="G69" s="48"/>
    </row>
  </sheetData>
  <sheetProtection/>
  <mergeCells count="12">
    <mergeCell ref="A54:G54"/>
    <mergeCell ref="A57:G57"/>
    <mergeCell ref="A33:G33"/>
    <mergeCell ref="A36:G36"/>
    <mergeCell ref="A39:G39"/>
    <mergeCell ref="A42:G42"/>
    <mergeCell ref="A19:G19"/>
    <mergeCell ref="A23:G23"/>
    <mergeCell ref="A27:G27"/>
    <mergeCell ref="A30:G30"/>
    <mergeCell ref="A47:G47"/>
    <mergeCell ref="A51:G51"/>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28.xml><?xml version="1.0" encoding="utf-8"?>
<worksheet xmlns="http://schemas.openxmlformats.org/spreadsheetml/2006/main" xmlns:r="http://schemas.openxmlformats.org/officeDocument/2006/relationships">
  <dimension ref="A1:J77"/>
  <sheetViews>
    <sheetView zoomScalePageLayoutView="0" workbookViewId="0" topLeftCell="A60">
      <selection activeCell="A71" sqref="A71:G71"/>
    </sheetView>
  </sheetViews>
  <sheetFormatPr defaultColWidth="9.00390625" defaultRowHeight="12.75"/>
  <cols>
    <col min="1" max="1" width="5.375" style="0" customWidth="1"/>
    <col min="2" max="2" width="6.375" style="0" customWidth="1"/>
    <col min="3" max="3" width="6.125" style="0" customWidth="1"/>
    <col min="4" max="4" width="7.75390625" style="0" customWidth="1"/>
    <col min="5" max="5" width="7.375" style="0" customWidth="1"/>
    <col min="6" max="6" width="60.125" style="0" customWidth="1"/>
    <col min="7" max="7" width="23.375" style="0" customWidth="1"/>
  </cols>
  <sheetData>
    <row r="1" spans="1:6" ht="13.5" thickBot="1">
      <c r="A1" s="53" t="s">
        <v>454</v>
      </c>
      <c r="B1" s="22"/>
      <c r="C1" s="22"/>
      <c r="D1" s="22"/>
      <c r="E1" s="22"/>
      <c r="F1" s="22"/>
    </row>
    <row r="2" spans="1:7" ht="14.25" customHeight="1" thickBot="1">
      <c r="A2" s="8" t="s">
        <v>178</v>
      </c>
      <c r="B2" s="4" t="s">
        <v>179</v>
      </c>
      <c r="C2" s="4" t="s">
        <v>28</v>
      </c>
      <c r="D2" s="4" t="s">
        <v>25</v>
      </c>
      <c r="E2" s="4" t="s">
        <v>26</v>
      </c>
      <c r="F2" s="27" t="s">
        <v>27</v>
      </c>
      <c r="G2" s="20" t="s">
        <v>689</v>
      </c>
    </row>
    <row r="3" spans="1:7" ht="12.75">
      <c r="A3" s="26">
        <v>555</v>
      </c>
      <c r="B3" s="26">
        <v>3541</v>
      </c>
      <c r="C3" s="26">
        <v>5136</v>
      </c>
      <c r="D3" s="26">
        <v>55</v>
      </c>
      <c r="E3" s="26">
        <v>0</v>
      </c>
      <c r="F3" s="26" t="s">
        <v>852</v>
      </c>
      <c r="G3" s="74">
        <v>1</v>
      </c>
    </row>
    <row r="4" spans="1:7" ht="12.75">
      <c r="A4" s="26">
        <v>555</v>
      </c>
      <c r="B4" s="26">
        <v>3541</v>
      </c>
      <c r="C4" s="26">
        <v>5167</v>
      </c>
      <c r="D4" s="26">
        <v>55</v>
      </c>
      <c r="E4" s="26">
        <v>0</v>
      </c>
      <c r="F4" s="26" t="s">
        <v>285</v>
      </c>
      <c r="G4" s="74">
        <v>10</v>
      </c>
    </row>
    <row r="5" spans="1:7" ht="12.75">
      <c r="A5" s="26">
        <v>555</v>
      </c>
      <c r="B5" s="26">
        <v>3541</v>
      </c>
      <c r="C5" s="26">
        <v>5169</v>
      </c>
      <c r="D5" s="26">
        <v>55</v>
      </c>
      <c r="E5" s="26">
        <v>0</v>
      </c>
      <c r="F5" s="26" t="s">
        <v>190</v>
      </c>
      <c r="G5" s="74">
        <v>40</v>
      </c>
    </row>
    <row r="6" spans="1:7" ht="12.75">
      <c r="A6" s="26">
        <v>555</v>
      </c>
      <c r="B6" s="26">
        <v>3541</v>
      </c>
      <c r="C6" s="26">
        <v>5175</v>
      </c>
      <c r="D6" s="26">
        <v>55</v>
      </c>
      <c r="E6" s="26">
        <v>0</v>
      </c>
      <c r="F6" s="26" t="s">
        <v>33</v>
      </c>
      <c r="G6" s="74">
        <v>2</v>
      </c>
    </row>
    <row r="7" spans="1:7" ht="12.75">
      <c r="A7" s="26">
        <v>555</v>
      </c>
      <c r="B7" s="26">
        <v>3541</v>
      </c>
      <c r="C7" s="26">
        <v>5331</v>
      </c>
      <c r="D7" s="26">
        <v>55</v>
      </c>
      <c r="E7" s="26">
        <v>0</v>
      </c>
      <c r="F7" s="26" t="s">
        <v>455</v>
      </c>
      <c r="G7" s="74">
        <v>150</v>
      </c>
    </row>
    <row r="8" spans="1:7" ht="12.75">
      <c r="A8" s="26">
        <v>555</v>
      </c>
      <c r="B8" s="26">
        <v>3549</v>
      </c>
      <c r="C8" s="26">
        <v>5139</v>
      </c>
      <c r="D8" s="26">
        <v>55</v>
      </c>
      <c r="E8" s="26">
        <v>0</v>
      </c>
      <c r="F8" s="26" t="s">
        <v>188</v>
      </c>
      <c r="G8" s="74">
        <v>1</v>
      </c>
    </row>
    <row r="9" spans="1:7" ht="12.75">
      <c r="A9" s="26">
        <v>555</v>
      </c>
      <c r="B9" s="26">
        <v>3549</v>
      </c>
      <c r="C9" s="26">
        <v>5169</v>
      </c>
      <c r="D9" s="26">
        <v>55</v>
      </c>
      <c r="E9" s="26">
        <v>0</v>
      </c>
      <c r="F9" s="26" t="s">
        <v>190</v>
      </c>
      <c r="G9" s="74">
        <v>4</v>
      </c>
    </row>
    <row r="10" spans="1:7" ht="12.75">
      <c r="A10" s="26">
        <v>555</v>
      </c>
      <c r="B10" s="26">
        <v>3549</v>
      </c>
      <c r="C10" s="26">
        <v>5175</v>
      </c>
      <c r="D10" s="26">
        <v>55</v>
      </c>
      <c r="E10" s="26">
        <v>0</v>
      </c>
      <c r="F10" s="26" t="s">
        <v>33</v>
      </c>
      <c r="G10" s="74">
        <v>20</v>
      </c>
    </row>
    <row r="11" spans="1:7" ht="12.75">
      <c r="A11" s="26">
        <v>555</v>
      </c>
      <c r="B11" s="26">
        <v>4350</v>
      </c>
      <c r="C11" s="26">
        <v>5169</v>
      </c>
      <c r="D11" s="26">
        <v>100055</v>
      </c>
      <c r="E11" s="26">
        <v>0</v>
      </c>
      <c r="F11" s="26" t="s">
        <v>190</v>
      </c>
      <c r="G11" s="74">
        <v>10200</v>
      </c>
    </row>
    <row r="12" spans="1:7" ht="12.75">
      <c r="A12" s="26">
        <v>555</v>
      </c>
      <c r="B12" s="26">
        <v>4319</v>
      </c>
      <c r="C12" s="26">
        <v>5139</v>
      </c>
      <c r="D12" s="26">
        <v>55</v>
      </c>
      <c r="E12" s="26">
        <v>0</v>
      </c>
      <c r="F12" s="26" t="s">
        <v>188</v>
      </c>
      <c r="G12" s="74">
        <v>22</v>
      </c>
    </row>
    <row r="13" spans="1:10" ht="12.75">
      <c r="A13" s="26">
        <v>555</v>
      </c>
      <c r="B13" s="26">
        <v>4319</v>
      </c>
      <c r="C13" s="26">
        <v>5169</v>
      </c>
      <c r="D13" s="26">
        <v>55</v>
      </c>
      <c r="E13" s="26">
        <v>0</v>
      </c>
      <c r="F13" s="26" t="s">
        <v>190</v>
      </c>
      <c r="G13" s="74">
        <v>340</v>
      </c>
      <c r="J13" s="24"/>
    </row>
    <row r="14" spans="1:7" ht="12.75">
      <c r="A14" s="26">
        <v>555</v>
      </c>
      <c r="B14" s="26">
        <v>4319</v>
      </c>
      <c r="C14" s="26">
        <v>5175</v>
      </c>
      <c r="D14" s="26">
        <v>55</v>
      </c>
      <c r="E14" s="26">
        <v>0</v>
      </c>
      <c r="F14" s="26" t="s">
        <v>33</v>
      </c>
      <c r="G14" s="74">
        <v>52</v>
      </c>
    </row>
    <row r="15" spans="1:7" ht="12.75">
      <c r="A15" s="26">
        <v>555</v>
      </c>
      <c r="B15" s="26">
        <v>4319</v>
      </c>
      <c r="C15" s="26">
        <v>5194</v>
      </c>
      <c r="D15" s="26">
        <v>55</v>
      </c>
      <c r="E15" s="26">
        <v>0</v>
      </c>
      <c r="F15" s="26" t="s">
        <v>819</v>
      </c>
      <c r="G15" s="74">
        <v>125</v>
      </c>
    </row>
    <row r="16" spans="1:7" ht="12.75">
      <c r="A16" s="26">
        <v>555</v>
      </c>
      <c r="B16" s="26">
        <v>4319</v>
      </c>
      <c r="C16" s="26">
        <v>5901</v>
      </c>
      <c r="D16" s="26">
        <v>55</v>
      </c>
      <c r="E16" s="26">
        <v>0</v>
      </c>
      <c r="F16" s="26" t="s">
        <v>215</v>
      </c>
      <c r="G16" s="74">
        <v>2516</v>
      </c>
    </row>
    <row r="17" spans="1:7" ht="12.75">
      <c r="A17" s="26">
        <v>555</v>
      </c>
      <c r="B17" s="26">
        <v>4329</v>
      </c>
      <c r="C17" s="26">
        <v>5169</v>
      </c>
      <c r="D17" s="26">
        <v>55</v>
      </c>
      <c r="E17" s="26">
        <v>0</v>
      </c>
      <c r="F17" s="26" t="s">
        <v>190</v>
      </c>
      <c r="G17" s="74">
        <v>9</v>
      </c>
    </row>
    <row r="18" spans="1:7" ht="12.75">
      <c r="A18" s="26">
        <v>555</v>
      </c>
      <c r="B18" s="26">
        <v>4329</v>
      </c>
      <c r="C18" s="26">
        <v>5194</v>
      </c>
      <c r="D18" s="26">
        <v>55</v>
      </c>
      <c r="E18" s="26">
        <v>0</v>
      </c>
      <c r="F18" s="26" t="s">
        <v>819</v>
      </c>
      <c r="G18" s="74">
        <v>9</v>
      </c>
    </row>
    <row r="19" spans="1:7" ht="12.75">
      <c r="A19" s="26">
        <v>555</v>
      </c>
      <c r="B19" s="26">
        <v>4341</v>
      </c>
      <c r="C19" s="26">
        <v>5194</v>
      </c>
      <c r="D19" s="26">
        <v>55</v>
      </c>
      <c r="E19" s="26">
        <v>0</v>
      </c>
      <c r="F19" s="26" t="s">
        <v>819</v>
      </c>
      <c r="G19" s="74">
        <v>5</v>
      </c>
    </row>
    <row r="20" spans="1:7" ht="12.75">
      <c r="A20" s="26">
        <v>555</v>
      </c>
      <c r="B20" s="26">
        <v>4342</v>
      </c>
      <c r="C20" s="26">
        <v>5136</v>
      </c>
      <c r="D20" s="26">
        <v>55</v>
      </c>
      <c r="E20" s="26">
        <v>0</v>
      </c>
      <c r="F20" s="26" t="s">
        <v>852</v>
      </c>
      <c r="G20" s="74">
        <v>1</v>
      </c>
    </row>
    <row r="21" spans="1:7" ht="12.75">
      <c r="A21" s="26">
        <v>555</v>
      </c>
      <c r="B21" s="26">
        <v>4342</v>
      </c>
      <c r="C21" s="26">
        <v>5139</v>
      </c>
      <c r="D21" s="26">
        <v>55</v>
      </c>
      <c r="E21" s="26">
        <v>0</v>
      </c>
      <c r="F21" s="26" t="s">
        <v>188</v>
      </c>
      <c r="G21" s="74">
        <v>1</v>
      </c>
    </row>
    <row r="22" spans="1:7" ht="12.75">
      <c r="A22" s="26">
        <v>555</v>
      </c>
      <c r="B22" s="26">
        <v>4342</v>
      </c>
      <c r="C22" s="26">
        <v>5169</v>
      </c>
      <c r="D22" s="26">
        <v>55</v>
      </c>
      <c r="E22" s="26">
        <v>0</v>
      </c>
      <c r="F22" s="26" t="s">
        <v>190</v>
      </c>
      <c r="G22" s="74">
        <v>115</v>
      </c>
    </row>
    <row r="23" spans="1:7" ht="12.75">
      <c r="A23" s="26">
        <v>555</v>
      </c>
      <c r="B23" s="26">
        <v>4342</v>
      </c>
      <c r="C23" s="26">
        <v>5175</v>
      </c>
      <c r="D23" s="26">
        <v>55</v>
      </c>
      <c r="E23" s="26">
        <v>0</v>
      </c>
      <c r="F23" s="26" t="s">
        <v>33</v>
      </c>
      <c r="G23" s="74">
        <v>5</v>
      </c>
    </row>
    <row r="24" spans="1:7" ht="12.75">
      <c r="A24" s="26">
        <v>555</v>
      </c>
      <c r="B24" s="26">
        <v>4349</v>
      </c>
      <c r="C24" s="26">
        <v>5139</v>
      </c>
      <c r="D24" s="26">
        <v>55</v>
      </c>
      <c r="E24" s="26">
        <v>0</v>
      </c>
      <c r="F24" s="26" t="s">
        <v>188</v>
      </c>
      <c r="G24" s="74">
        <v>1</v>
      </c>
    </row>
    <row r="25" spans="1:7" ht="12.75">
      <c r="A25" s="26">
        <v>555</v>
      </c>
      <c r="B25" s="26">
        <v>4349</v>
      </c>
      <c r="C25" s="26">
        <v>5164</v>
      </c>
      <c r="D25" s="26">
        <v>55</v>
      </c>
      <c r="E25" s="26">
        <v>0</v>
      </c>
      <c r="F25" s="26" t="s">
        <v>211</v>
      </c>
      <c r="G25" s="74">
        <v>15</v>
      </c>
    </row>
    <row r="26" spans="1:7" ht="12.75">
      <c r="A26" s="26">
        <v>555</v>
      </c>
      <c r="B26" s="26">
        <v>4349</v>
      </c>
      <c r="C26" s="26">
        <v>5169</v>
      </c>
      <c r="D26" s="26">
        <v>55</v>
      </c>
      <c r="E26" s="26">
        <v>0</v>
      </c>
      <c r="F26" s="26" t="s">
        <v>190</v>
      </c>
      <c r="G26" s="74">
        <v>20</v>
      </c>
    </row>
    <row r="27" spans="1:7" ht="12.75">
      <c r="A27" s="26">
        <v>555</v>
      </c>
      <c r="B27" s="26">
        <v>4349</v>
      </c>
      <c r="C27" s="26">
        <v>5175</v>
      </c>
      <c r="D27" s="26">
        <v>55</v>
      </c>
      <c r="E27" s="26">
        <v>0</v>
      </c>
      <c r="F27" s="26" t="s">
        <v>33</v>
      </c>
      <c r="G27" s="74">
        <v>6</v>
      </c>
    </row>
    <row r="28" spans="1:7" ht="12.75" hidden="1">
      <c r="A28" s="26">
        <v>555</v>
      </c>
      <c r="B28" s="26">
        <v>4359</v>
      </c>
      <c r="C28" s="26">
        <v>5169</v>
      </c>
      <c r="D28" s="26">
        <v>55</v>
      </c>
      <c r="E28" s="26">
        <v>0</v>
      </c>
      <c r="F28" s="26" t="s">
        <v>190</v>
      </c>
      <c r="G28" s="74">
        <v>0</v>
      </c>
    </row>
    <row r="29" spans="1:7" ht="12.75" hidden="1">
      <c r="A29" s="26">
        <v>555</v>
      </c>
      <c r="B29" s="26">
        <v>4359</v>
      </c>
      <c r="C29" s="26">
        <v>5901</v>
      </c>
      <c r="D29" s="26">
        <v>55</v>
      </c>
      <c r="E29" s="26">
        <v>0</v>
      </c>
      <c r="F29" s="26" t="s">
        <v>215</v>
      </c>
      <c r="G29" s="74">
        <v>0</v>
      </c>
    </row>
    <row r="30" spans="1:7" ht="12.75">
      <c r="A30" s="35">
        <v>555</v>
      </c>
      <c r="B30" s="35">
        <v>4349</v>
      </c>
      <c r="C30" s="35">
        <v>5901</v>
      </c>
      <c r="D30" s="26">
        <v>55</v>
      </c>
      <c r="E30" s="35">
        <v>0</v>
      </c>
      <c r="F30" s="26" t="s">
        <v>215</v>
      </c>
      <c r="G30" s="74">
        <v>250</v>
      </c>
    </row>
    <row r="31" spans="1:7" ht="12.75">
      <c r="A31" s="35">
        <v>555</v>
      </c>
      <c r="B31" s="35">
        <v>4352</v>
      </c>
      <c r="C31" s="35">
        <v>5137</v>
      </c>
      <c r="D31" s="26">
        <v>55</v>
      </c>
      <c r="E31" s="35">
        <v>0</v>
      </c>
      <c r="F31" s="35" t="s">
        <v>555</v>
      </c>
      <c r="G31" s="74">
        <v>70</v>
      </c>
    </row>
    <row r="32" spans="1:7" ht="12.75">
      <c r="A32" s="35">
        <v>555</v>
      </c>
      <c r="B32" s="35">
        <v>4374</v>
      </c>
      <c r="C32" s="35">
        <v>5169</v>
      </c>
      <c r="D32" s="26">
        <v>55</v>
      </c>
      <c r="E32" s="35">
        <v>0</v>
      </c>
      <c r="F32" s="35" t="s">
        <v>190</v>
      </c>
      <c r="G32" s="74">
        <v>60</v>
      </c>
    </row>
    <row r="33" spans="1:7" ht="12.75">
      <c r="A33" s="35">
        <v>555</v>
      </c>
      <c r="B33" s="35">
        <v>4378</v>
      </c>
      <c r="C33" s="35">
        <v>5169</v>
      </c>
      <c r="D33" s="26">
        <v>55</v>
      </c>
      <c r="E33" s="35">
        <v>0</v>
      </c>
      <c r="F33" s="35" t="s">
        <v>190</v>
      </c>
      <c r="G33" s="74">
        <v>200</v>
      </c>
    </row>
    <row r="34" spans="1:7" ht="12.75" customHeight="1" thickBot="1">
      <c r="A34" s="35">
        <v>855</v>
      </c>
      <c r="B34" s="35">
        <v>3632</v>
      </c>
      <c r="C34" s="35">
        <v>5811</v>
      </c>
      <c r="D34" s="26">
        <v>55</v>
      </c>
      <c r="E34" s="35">
        <v>0</v>
      </c>
      <c r="F34" s="35" t="s">
        <v>551</v>
      </c>
      <c r="G34" s="74">
        <v>150</v>
      </c>
    </row>
    <row r="35" spans="1:9" ht="13.5" customHeight="1" thickBot="1">
      <c r="A35" s="307" t="s">
        <v>176</v>
      </c>
      <c r="B35" s="308"/>
      <c r="C35" s="308"/>
      <c r="D35" s="308"/>
      <c r="E35" s="308"/>
      <c r="F35" s="308"/>
      <c r="G35" s="63">
        <f>SUM(G3:G34)</f>
        <v>14400</v>
      </c>
      <c r="I35" s="22"/>
    </row>
    <row r="36" spans="1:9" ht="13.5" customHeight="1">
      <c r="A36" s="41"/>
      <c r="B36" s="24"/>
      <c r="C36" s="24"/>
      <c r="D36" s="24"/>
      <c r="E36" s="24"/>
      <c r="F36" s="24"/>
      <c r="G36" s="64"/>
      <c r="I36" s="22"/>
    </row>
    <row r="37" spans="1:9" ht="13.5" customHeight="1">
      <c r="A37" s="41"/>
      <c r="B37" s="24"/>
      <c r="C37" s="24"/>
      <c r="D37" s="24"/>
      <c r="E37" s="24"/>
      <c r="F37" s="24"/>
      <c r="G37" s="64"/>
      <c r="I37" s="22"/>
    </row>
    <row r="38" spans="1:9" ht="13.5" customHeight="1">
      <c r="A38" s="41"/>
      <c r="B38" s="24"/>
      <c r="C38" s="24"/>
      <c r="D38" s="24"/>
      <c r="E38" s="24"/>
      <c r="F38" s="24"/>
      <c r="G38" s="64"/>
      <c r="I38" s="22"/>
    </row>
    <row r="39" spans="1:7" ht="13.5" customHeight="1">
      <c r="A39" s="22"/>
      <c r="B39" s="22"/>
      <c r="C39" s="22"/>
      <c r="D39" s="22"/>
      <c r="E39" s="22"/>
      <c r="F39" s="22"/>
      <c r="G39" s="22"/>
    </row>
    <row r="40" spans="1:7" ht="12.75">
      <c r="A40" s="53" t="s">
        <v>180</v>
      </c>
      <c r="B40" s="22"/>
      <c r="C40" s="22"/>
      <c r="D40" s="22"/>
      <c r="E40" s="22"/>
      <c r="F40" s="22"/>
      <c r="G40" s="22"/>
    </row>
    <row r="41" spans="1:9" ht="54" customHeight="1">
      <c r="A41" s="558" t="s">
        <v>720</v>
      </c>
      <c r="B41" s="558"/>
      <c r="C41" s="558"/>
      <c r="D41" s="558"/>
      <c r="E41" s="558"/>
      <c r="F41" s="558"/>
      <c r="G41" s="558"/>
      <c r="I41" s="466"/>
    </row>
    <row r="42" spans="1:9" ht="14.25" customHeight="1">
      <c r="A42" s="48"/>
      <c r="B42" s="48"/>
      <c r="C42" s="48"/>
      <c r="D42" s="48"/>
      <c r="E42" s="48"/>
      <c r="F42" s="48"/>
      <c r="G42" s="48"/>
      <c r="I42" s="22"/>
    </row>
    <row r="43" spans="1:9" ht="15.75" customHeight="1">
      <c r="A43" s="53" t="s">
        <v>792</v>
      </c>
      <c r="B43" s="22"/>
      <c r="C43" s="22"/>
      <c r="D43" s="22"/>
      <c r="E43" s="22"/>
      <c r="F43" s="22"/>
      <c r="G43" s="22"/>
      <c r="I43" s="22"/>
    </row>
    <row r="44" spans="1:9" ht="27.75" customHeight="1">
      <c r="A44" s="558" t="s">
        <v>793</v>
      </c>
      <c r="B44" s="558"/>
      <c r="C44" s="558"/>
      <c r="D44" s="558"/>
      <c r="E44" s="558"/>
      <c r="F44" s="558"/>
      <c r="G44" s="558"/>
      <c r="I44" s="22"/>
    </row>
    <row r="45" ht="12.75" customHeight="1"/>
    <row r="46" spans="1:6" ht="18" customHeight="1">
      <c r="A46" s="1" t="s">
        <v>660</v>
      </c>
      <c r="B46" s="1"/>
      <c r="C46" s="1"/>
      <c r="D46" s="1"/>
      <c r="E46" s="1"/>
      <c r="F46" s="1"/>
    </row>
    <row r="47" spans="1:8" ht="14.25" customHeight="1">
      <c r="A47" s="558" t="s">
        <v>620</v>
      </c>
      <c r="B47" s="558"/>
      <c r="C47" s="558"/>
      <c r="D47" s="558"/>
      <c r="E47" s="558"/>
      <c r="F47" s="558"/>
      <c r="G47" s="558"/>
      <c r="H47" s="22" t="s">
        <v>37</v>
      </c>
    </row>
    <row r="48" ht="15" customHeight="1">
      <c r="G48" s="22"/>
    </row>
    <row r="49" ht="12.75">
      <c r="A49" s="1" t="s">
        <v>181</v>
      </c>
    </row>
    <row r="50" spans="1:9" ht="40.5" customHeight="1">
      <c r="A50" s="560" t="s">
        <v>721</v>
      </c>
      <c r="B50" s="560"/>
      <c r="C50" s="560"/>
      <c r="D50" s="560"/>
      <c r="E50" s="560"/>
      <c r="F50" s="560"/>
      <c r="G50" s="560"/>
      <c r="I50" s="22"/>
    </row>
    <row r="51" ht="12" customHeight="1"/>
    <row r="52" spans="1:6" ht="12.75">
      <c r="A52" s="1" t="s">
        <v>195</v>
      </c>
      <c r="B52" s="1"/>
      <c r="C52" s="1"/>
      <c r="D52" s="1"/>
      <c r="E52" s="1"/>
      <c r="F52" s="1"/>
    </row>
    <row r="53" spans="1:9" ht="28.5" customHeight="1">
      <c r="A53" s="560" t="s">
        <v>666</v>
      </c>
      <c r="B53" s="560"/>
      <c r="C53" s="560"/>
      <c r="D53" s="560"/>
      <c r="E53" s="560"/>
      <c r="F53" s="560"/>
      <c r="G53" s="560"/>
      <c r="I53" s="22"/>
    </row>
    <row r="54" spans="1:7" ht="10.5" customHeight="1">
      <c r="A54" s="48"/>
      <c r="B54" s="48"/>
      <c r="C54" s="48"/>
      <c r="D54" s="48"/>
      <c r="E54" s="48"/>
      <c r="F54" s="48"/>
      <c r="G54" s="48"/>
    </row>
    <row r="55" spans="1:6" ht="17.25" customHeight="1">
      <c r="A55" s="37" t="s">
        <v>333</v>
      </c>
      <c r="B55" s="1"/>
      <c r="C55" s="1"/>
      <c r="D55" s="1"/>
      <c r="E55" s="1"/>
      <c r="F55" s="1"/>
    </row>
    <row r="56" spans="1:9" ht="30" customHeight="1">
      <c r="A56" s="561" t="s">
        <v>549</v>
      </c>
      <c r="B56" s="560"/>
      <c r="C56" s="560"/>
      <c r="D56" s="560"/>
      <c r="E56" s="560"/>
      <c r="F56" s="560"/>
      <c r="G56" s="560"/>
      <c r="I56" s="22"/>
    </row>
    <row r="57" ht="11.25" customHeight="1"/>
    <row r="58" spans="1:6" ht="12.75">
      <c r="A58" s="37" t="s">
        <v>196</v>
      </c>
      <c r="B58" s="1"/>
      <c r="C58" s="1"/>
      <c r="D58" s="1"/>
      <c r="E58" s="1"/>
      <c r="F58" s="1"/>
    </row>
    <row r="59" spans="1:9" ht="54" customHeight="1">
      <c r="A59" s="561" t="s">
        <v>456</v>
      </c>
      <c r="B59" s="560"/>
      <c r="C59" s="560"/>
      <c r="D59" s="560"/>
      <c r="E59" s="560"/>
      <c r="F59" s="560"/>
      <c r="G59" s="560"/>
      <c r="I59" s="22"/>
    </row>
    <row r="60" spans="1:7" ht="57" customHeight="1">
      <c r="A60" s="50"/>
      <c r="B60" s="48"/>
      <c r="C60" s="48"/>
      <c r="D60" s="48"/>
      <c r="E60" s="48"/>
      <c r="F60" s="48"/>
      <c r="G60" s="48"/>
    </row>
    <row r="61" spans="1:6" ht="12.75">
      <c r="A61" s="37" t="s">
        <v>201</v>
      </c>
      <c r="B61" s="1"/>
      <c r="C61" s="1"/>
      <c r="D61" s="1"/>
      <c r="E61" s="1"/>
      <c r="F61" s="1"/>
    </row>
    <row r="62" spans="1:7" ht="50.25" customHeight="1">
      <c r="A62" s="561" t="s">
        <v>650</v>
      </c>
      <c r="B62" s="560"/>
      <c r="C62" s="560"/>
      <c r="D62" s="560"/>
      <c r="E62" s="560"/>
      <c r="F62" s="560"/>
      <c r="G62" s="560"/>
    </row>
    <row r="63" spans="1:7" ht="13.5" customHeight="1">
      <c r="A63" s="50"/>
      <c r="B63" s="48"/>
      <c r="C63" s="48"/>
      <c r="D63" s="48"/>
      <c r="E63" s="48"/>
      <c r="F63" s="48"/>
      <c r="G63" s="48"/>
    </row>
    <row r="64" spans="1:4" ht="16.5" customHeight="1">
      <c r="A64" s="1" t="s">
        <v>579</v>
      </c>
      <c r="B64" s="1"/>
      <c r="C64" s="1"/>
      <c r="D64" s="1"/>
    </row>
    <row r="65" spans="1:7" ht="28.5" customHeight="1">
      <c r="A65" s="560" t="s">
        <v>722</v>
      </c>
      <c r="B65" s="560"/>
      <c r="C65" s="560"/>
      <c r="D65" s="560"/>
      <c r="E65" s="560"/>
      <c r="F65" s="560"/>
      <c r="G65" s="560"/>
    </row>
    <row r="66" spans="1:7" ht="9.75" customHeight="1">
      <c r="A66" s="50"/>
      <c r="B66" s="48"/>
      <c r="C66" s="48"/>
      <c r="D66" s="48"/>
      <c r="E66" s="48"/>
      <c r="F66" s="48"/>
      <c r="G66" s="48"/>
    </row>
    <row r="67" spans="1:4" ht="12.75">
      <c r="A67" s="1" t="s">
        <v>387</v>
      </c>
      <c r="B67" s="1"/>
      <c r="C67" s="1"/>
      <c r="D67" s="1"/>
    </row>
    <row r="68" spans="1:9" ht="15.75" customHeight="1">
      <c r="A68" s="560" t="s">
        <v>525</v>
      </c>
      <c r="B68" s="560"/>
      <c r="C68" s="560"/>
      <c r="D68" s="560"/>
      <c r="E68" s="560"/>
      <c r="F68" s="560"/>
      <c r="G68" s="560"/>
      <c r="I68" s="22"/>
    </row>
    <row r="69" spans="1:9" ht="15.75" customHeight="1">
      <c r="A69" s="48"/>
      <c r="B69" s="48"/>
      <c r="C69" s="48"/>
      <c r="D69" s="48"/>
      <c r="E69" s="48"/>
      <c r="F69" s="48"/>
      <c r="G69" s="48"/>
      <c r="I69" s="22"/>
    </row>
    <row r="70" spans="1:4" ht="12.75">
      <c r="A70" s="1" t="s">
        <v>388</v>
      </c>
      <c r="B70" s="1"/>
      <c r="C70" s="1"/>
      <c r="D70" s="1"/>
    </row>
    <row r="71" spans="1:9" ht="13.5" customHeight="1">
      <c r="A71" s="560" t="s">
        <v>881</v>
      </c>
      <c r="B71" s="560"/>
      <c r="C71" s="560"/>
      <c r="D71" s="560"/>
      <c r="E71" s="560"/>
      <c r="F71" s="560"/>
      <c r="G71" s="560"/>
      <c r="I71" s="22"/>
    </row>
    <row r="72" ht="15.75" customHeight="1">
      <c r="A72" s="1"/>
    </row>
    <row r="73" spans="1:6" ht="12.75">
      <c r="A73" s="1" t="s">
        <v>101</v>
      </c>
      <c r="B73" s="1"/>
      <c r="C73" s="1"/>
      <c r="D73" s="1"/>
      <c r="E73" s="1"/>
      <c r="F73" s="1"/>
    </row>
    <row r="74" spans="1:9" ht="15" customHeight="1">
      <c r="A74" s="558" t="s">
        <v>651</v>
      </c>
      <c r="B74" s="558"/>
      <c r="C74" s="558"/>
      <c r="D74" s="558"/>
      <c r="E74" s="558"/>
      <c r="F74" s="558"/>
      <c r="G74" s="558"/>
      <c r="I74" s="22"/>
    </row>
    <row r="75" spans="1:9" ht="12.75">
      <c r="A75" s="22"/>
      <c r="B75" s="22"/>
      <c r="C75" s="22"/>
      <c r="D75" s="22"/>
      <c r="E75" s="22"/>
      <c r="F75" s="22"/>
      <c r="G75" s="22"/>
      <c r="I75" s="22"/>
    </row>
    <row r="76" spans="1:7" ht="12.75">
      <c r="A76" s="22"/>
      <c r="B76" s="22"/>
      <c r="C76" s="22"/>
      <c r="D76" s="22"/>
      <c r="E76" s="22"/>
      <c r="F76" s="22"/>
      <c r="G76" s="22"/>
    </row>
    <row r="77" spans="1:7" ht="12.75">
      <c r="A77" s="22"/>
      <c r="B77" s="22"/>
      <c r="C77" s="22"/>
      <c r="D77" s="22"/>
      <c r="E77" s="22"/>
      <c r="F77" s="22"/>
      <c r="G77" s="22"/>
    </row>
  </sheetData>
  <sheetProtection/>
  <mergeCells count="12">
    <mergeCell ref="A62:G62"/>
    <mergeCell ref="A47:G47"/>
    <mergeCell ref="A44:G44"/>
    <mergeCell ref="A65:G65"/>
    <mergeCell ref="A68:G68"/>
    <mergeCell ref="A71:G71"/>
    <mergeCell ref="A74:G74"/>
    <mergeCell ref="A41:G41"/>
    <mergeCell ref="A59:G59"/>
    <mergeCell ref="A50:G50"/>
    <mergeCell ref="A53:G53"/>
    <mergeCell ref="A56:G56"/>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&amp;L&amp;A&amp;R&amp;P</oddFooter>
  </headerFooter>
</worksheet>
</file>

<file path=xl/worksheets/sheet29.xml><?xml version="1.0" encoding="utf-8"?>
<worksheet xmlns="http://schemas.openxmlformats.org/spreadsheetml/2006/main" xmlns:r="http://schemas.openxmlformats.org/officeDocument/2006/relationships">
  <dimension ref="A1:I142"/>
  <sheetViews>
    <sheetView zoomScalePageLayoutView="0" workbookViewId="0" topLeftCell="A94">
      <selection activeCell="J102" sqref="J102"/>
    </sheetView>
  </sheetViews>
  <sheetFormatPr defaultColWidth="9.00390625" defaultRowHeight="12.75"/>
  <cols>
    <col min="1" max="1" width="4.875" style="0" customWidth="1"/>
    <col min="2" max="3" width="6.125" style="0" customWidth="1"/>
    <col min="4" max="4" width="5.25390625" style="0" customWidth="1"/>
    <col min="5" max="5" width="6.25390625" style="0" customWidth="1"/>
    <col min="6" max="6" width="63.00390625" style="0" customWidth="1"/>
    <col min="7" max="7" width="24.00390625" style="0" customWidth="1"/>
  </cols>
  <sheetData>
    <row r="1" spans="1:5" ht="13.5" thickBot="1">
      <c r="A1" s="37" t="s">
        <v>80</v>
      </c>
      <c r="B1" s="38"/>
      <c r="C1" s="38"/>
      <c r="D1" s="38"/>
      <c r="E1" s="38"/>
    </row>
    <row r="2" spans="1:7" ht="14.25" customHeight="1" thickBot="1">
      <c r="A2" s="8" t="s">
        <v>178</v>
      </c>
      <c r="B2" s="4" t="s">
        <v>179</v>
      </c>
      <c r="C2" s="4" t="s">
        <v>28</v>
      </c>
      <c r="D2" s="4" t="s">
        <v>25</v>
      </c>
      <c r="E2" s="4" t="s">
        <v>26</v>
      </c>
      <c r="F2" s="27" t="s">
        <v>27</v>
      </c>
      <c r="G2" s="20" t="s">
        <v>689</v>
      </c>
    </row>
    <row r="3" spans="1:7" ht="14.25" customHeight="1">
      <c r="A3" s="312">
        <v>925</v>
      </c>
      <c r="B3" s="312">
        <v>6171</v>
      </c>
      <c r="C3" s="312">
        <v>5123</v>
      </c>
      <c r="D3" s="312">
        <v>25</v>
      </c>
      <c r="E3" s="312">
        <v>0</v>
      </c>
      <c r="F3" s="312" t="s">
        <v>601</v>
      </c>
      <c r="G3" s="74">
        <v>30</v>
      </c>
    </row>
    <row r="4" spans="1:7" ht="14.25" customHeight="1">
      <c r="A4" s="312">
        <v>925</v>
      </c>
      <c r="B4" s="312">
        <v>6171</v>
      </c>
      <c r="C4" s="312">
        <v>5131</v>
      </c>
      <c r="D4" s="312">
        <v>25</v>
      </c>
      <c r="E4" s="312">
        <v>0</v>
      </c>
      <c r="F4" s="312" t="s">
        <v>554</v>
      </c>
      <c r="G4" s="74">
        <v>30</v>
      </c>
    </row>
    <row r="5" spans="1:7" ht="12.75">
      <c r="A5" s="2">
        <v>925</v>
      </c>
      <c r="B5" s="2">
        <v>6171</v>
      </c>
      <c r="C5" s="2">
        <v>5132</v>
      </c>
      <c r="D5" s="19">
        <v>25</v>
      </c>
      <c r="E5" s="2">
        <v>0</v>
      </c>
      <c r="F5" s="2" t="s">
        <v>356</v>
      </c>
      <c r="G5" s="74">
        <v>40</v>
      </c>
    </row>
    <row r="6" spans="1:7" ht="12.75">
      <c r="A6" s="3">
        <v>925</v>
      </c>
      <c r="B6" s="2">
        <v>6171</v>
      </c>
      <c r="C6" s="2">
        <v>5133</v>
      </c>
      <c r="D6" s="18">
        <v>25</v>
      </c>
      <c r="E6" s="2">
        <v>0</v>
      </c>
      <c r="F6" s="2" t="s">
        <v>95</v>
      </c>
      <c r="G6" s="74">
        <v>20</v>
      </c>
    </row>
    <row r="7" spans="1:7" ht="12.75">
      <c r="A7" s="3">
        <v>925</v>
      </c>
      <c r="B7" s="2">
        <v>6171</v>
      </c>
      <c r="C7" s="2">
        <v>5134</v>
      </c>
      <c r="D7" s="18">
        <v>25</v>
      </c>
      <c r="E7" s="2">
        <v>0</v>
      </c>
      <c r="F7" s="25" t="s">
        <v>830</v>
      </c>
      <c r="G7" s="74">
        <v>30</v>
      </c>
    </row>
    <row r="8" spans="1:7" ht="12.75">
      <c r="A8" s="3">
        <v>925</v>
      </c>
      <c r="B8" s="2">
        <v>6171</v>
      </c>
      <c r="C8" s="2">
        <v>5136</v>
      </c>
      <c r="D8" s="18">
        <v>25</v>
      </c>
      <c r="E8" s="2">
        <v>0</v>
      </c>
      <c r="F8" s="26" t="s">
        <v>852</v>
      </c>
      <c r="G8" s="74">
        <v>280</v>
      </c>
    </row>
    <row r="9" spans="1:7" ht="12.75">
      <c r="A9" s="3">
        <v>925</v>
      </c>
      <c r="B9" s="2">
        <v>6171</v>
      </c>
      <c r="C9" s="2">
        <v>5137</v>
      </c>
      <c r="D9" s="18">
        <v>25</v>
      </c>
      <c r="E9" s="2">
        <v>0</v>
      </c>
      <c r="F9" s="2" t="s">
        <v>301</v>
      </c>
      <c r="G9" s="74">
        <v>500</v>
      </c>
    </row>
    <row r="10" spans="1:7" ht="12.75">
      <c r="A10" s="3">
        <v>925</v>
      </c>
      <c r="B10" s="2">
        <v>6171</v>
      </c>
      <c r="C10" s="2">
        <v>5139</v>
      </c>
      <c r="D10" s="18">
        <v>25</v>
      </c>
      <c r="E10" s="2">
        <v>0</v>
      </c>
      <c r="F10" s="2" t="s">
        <v>188</v>
      </c>
      <c r="G10" s="74">
        <v>1484</v>
      </c>
    </row>
    <row r="11" spans="1:7" ht="12.75">
      <c r="A11" s="3">
        <v>925</v>
      </c>
      <c r="B11" s="2">
        <v>6171</v>
      </c>
      <c r="C11" s="2">
        <v>5151</v>
      </c>
      <c r="D11" s="18">
        <v>25</v>
      </c>
      <c r="E11" s="2">
        <v>0</v>
      </c>
      <c r="F11" s="26" t="s">
        <v>847</v>
      </c>
      <c r="G11" s="74">
        <v>650</v>
      </c>
    </row>
    <row r="12" spans="1:9" ht="12.75">
      <c r="A12" s="3">
        <v>925</v>
      </c>
      <c r="B12" s="2">
        <v>6171</v>
      </c>
      <c r="C12" s="2">
        <v>5152</v>
      </c>
      <c r="D12" s="18">
        <v>25</v>
      </c>
      <c r="E12" s="2">
        <v>0</v>
      </c>
      <c r="F12" s="2" t="s">
        <v>41</v>
      </c>
      <c r="G12" s="74">
        <v>3000</v>
      </c>
      <c r="H12" s="51"/>
      <c r="I12" s="24"/>
    </row>
    <row r="13" spans="1:9" ht="12.75">
      <c r="A13" s="3">
        <v>925</v>
      </c>
      <c r="B13" s="2">
        <v>6171</v>
      </c>
      <c r="C13" s="2">
        <v>5154</v>
      </c>
      <c r="D13" s="18">
        <v>25</v>
      </c>
      <c r="E13" s="2">
        <v>0</v>
      </c>
      <c r="F13" s="2" t="s">
        <v>42</v>
      </c>
      <c r="G13" s="74">
        <v>6750</v>
      </c>
      <c r="H13" s="51"/>
      <c r="I13" s="24"/>
    </row>
    <row r="14" spans="1:7" ht="12.75">
      <c r="A14" s="3">
        <v>925</v>
      </c>
      <c r="B14" s="2">
        <v>6171</v>
      </c>
      <c r="C14" s="2">
        <v>5161</v>
      </c>
      <c r="D14" s="18">
        <v>25</v>
      </c>
      <c r="E14" s="2">
        <v>0</v>
      </c>
      <c r="F14" s="2" t="s">
        <v>843</v>
      </c>
      <c r="G14" s="74">
        <v>600</v>
      </c>
    </row>
    <row r="15" spans="1:7" ht="12.75">
      <c r="A15" s="3">
        <v>925</v>
      </c>
      <c r="B15" s="2">
        <v>6171</v>
      </c>
      <c r="C15" s="2">
        <v>5162</v>
      </c>
      <c r="D15" s="18">
        <v>25</v>
      </c>
      <c r="E15" s="2">
        <v>0</v>
      </c>
      <c r="F15" s="2" t="s">
        <v>855</v>
      </c>
      <c r="G15" s="74">
        <v>1000</v>
      </c>
    </row>
    <row r="16" spans="1:7" ht="12.75">
      <c r="A16" s="3">
        <v>925</v>
      </c>
      <c r="B16" s="2">
        <v>6171</v>
      </c>
      <c r="C16" s="2">
        <v>5164</v>
      </c>
      <c r="D16" s="18">
        <v>25</v>
      </c>
      <c r="E16" s="2">
        <v>0</v>
      </c>
      <c r="F16" s="2" t="s">
        <v>211</v>
      </c>
      <c r="G16" s="74">
        <v>6</v>
      </c>
    </row>
    <row r="17" spans="1:7" ht="12.75">
      <c r="A17" s="3">
        <v>925</v>
      </c>
      <c r="B17" s="2">
        <v>6171</v>
      </c>
      <c r="C17" s="2">
        <v>5169</v>
      </c>
      <c r="D17" s="18">
        <v>25</v>
      </c>
      <c r="E17" s="2">
        <v>0</v>
      </c>
      <c r="F17" s="2" t="s">
        <v>190</v>
      </c>
      <c r="G17" s="74">
        <v>1780</v>
      </c>
    </row>
    <row r="18" spans="1:7" ht="13.5" thickBot="1">
      <c r="A18" s="3">
        <v>925</v>
      </c>
      <c r="B18" s="2">
        <v>6171</v>
      </c>
      <c r="C18" s="2">
        <v>5171</v>
      </c>
      <c r="D18" s="18">
        <v>25</v>
      </c>
      <c r="E18" s="2">
        <v>0</v>
      </c>
      <c r="F18" s="2" t="s">
        <v>355</v>
      </c>
      <c r="G18" s="74">
        <v>1800</v>
      </c>
    </row>
    <row r="19" spans="1:9" ht="13.5" thickBot="1">
      <c r="A19" s="307" t="s">
        <v>176</v>
      </c>
      <c r="B19" s="308"/>
      <c r="C19" s="308"/>
      <c r="D19" s="308"/>
      <c r="E19" s="308"/>
      <c r="F19" s="308"/>
      <c r="G19" s="63">
        <f>SUM(G3:G18)</f>
        <v>18000</v>
      </c>
      <c r="I19" s="22"/>
    </row>
    <row r="20" spans="1:7" ht="12.75">
      <c r="A20" s="41"/>
      <c r="B20" s="24"/>
      <c r="C20" s="24"/>
      <c r="D20" s="24"/>
      <c r="E20" s="24"/>
      <c r="F20" s="24"/>
      <c r="G20" s="64"/>
    </row>
    <row r="21" spans="1:7" ht="12.75">
      <c r="A21" s="41" t="s">
        <v>615</v>
      </c>
      <c r="B21" s="24"/>
      <c r="C21" s="24"/>
      <c r="D21" s="24"/>
      <c r="E21" s="24"/>
      <c r="F21" s="24"/>
      <c r="G21" s="64"/>
    </row>
    <row r="22" spans="1:7" ht="12.75">
      <c r="A22" s="555" t="s">
        <v>616</v>
      </c>
      <c r="B22" s="558"/>
      <c r="C22" s="558"/>
      <c r="D22" s="558"/>
      <c r="E22" s="558"/>
      <c r="F22" s="558"/>
      <c r="G22" s="558"/>
    </row>
    <row r="23" spans="1:7" ht="12.75">
      <c r="A23" s="46"/>
      <c r="B23" s="24"/>
      <c r="C23" s="24"/>
      <c r="D23" s="24"/>
      <c r="E23" s="24"/>
      <c r="F23" s="24"/>
      <c r="G23" s="64"/>
    </row>
    <row r="24" spans="1:7" ht="12.75">
      <c r="A24" s="41" t="s">
        <v>47</v>
      </c>
      <c r="B24" s="24"/>
      <c r="C24" s="24"/>
      <c r="D24" s="24"/>
      <c r="E24" s="24"/>
      <c r="F24" s="24"/>
      <c r="G24" s="64"/>
    </row>
    <row r="25" spans="1:7" ht="14.25" customHeight="1">
      <c r="A25" s="555" t="s">
        <v>320</v>
      </c>
      <c r="B25" s="558"/>
      <c r="C25" s="558"/>
      <c r="D25" s="558"/>
      <c r="E25" s="558"/>
      <c r="F25" s="558"/>
      <c r="G25" s="558"/>
    </row>
    <row r="26" spans="1:7" ht="12" customHeight="1">
      <c r="A26" s="32"/>
      <c r="B26" s="22"/>
      <c r="C26" s="22"/>
      <c r="D26" s="22"/>
      <c r="E26" s="22"/>
      <c r="F26" s="22"/>
      <c r="G26" s="22"/>
    </row>
    <row r="27" spans="1:7" ht="14.25" customHeight="1">
      <c r="A27" s="41" t="s">
        <v>22</v>
      </c>
      <c r="B27" s="24"/>
      <c r="C27" s="24"/>
      <c r="D27" s="24"/>
      <c r="E27" s="24"/>
      <c r="F27" s="24"/>
      <c r="G27" s="64"/>
    </row>
    <row r="28" spans="1:7" ht="13.5" customHeight="1">
      <c r="A28" s="555" t="s">
        <v>628</v>
      </c>
      <c r="B28" s="558"/>
      <c r="C28" s="558"/>
      <c r="D28" s="558"/>
      <c r="E28" s="558"/>
      <c r="F28" s="558"/>
      <c r="G28" s="558"/>
    </row>
    <row r="29" spans="1:7" ht="9" customHeight="1">
      <c r="A29" s="47"/>
      <c r="B29" s="57"/>
      <c r="C29" s="57"/>
      <c r="D29" s="57"/>
      <c r="E29" s="57"/>
      <c r="F29" s="57"/>
      <c r="G29" s="57"/>
    </row>
    <row r="30" spans="1:7" ht="15" customHeight="1">
      <c r="A30" s="41" t="s">
        <v>86</v>
      </c>
      <c r="B30" s="57"/>
      <c r="C30" s="57"/>
      <c r="D30" s="57"/>
      <c r="E30" s="57"/>
      <c r="F30" s="57"/>
      <c r="G30" s="57"/>
    </row>
    <row r="31" spans="1:7" ht="27" customHeight="1">
      <c r="A31" s="555" t="s">
        <v>537</v>
      </c>
      <c r="B31" s="558"/>
      <c r="C31" s="558"/>
      <c r="D31" s="558"/>
      <c r="E31" s="558"/>
      <c r="F31" s="558"/>
      <c r="G31" s="558"/>
    </row>
    <row r="32" spans="1:7" ht="12.75" customHeight="1">
      <c r="A32" s="47"/>
      <c r="B32" s="57"/>
      <c r="C32" s="57"/>
      <c r="D32" s="57"/>
      <c r="E32" s="57"/>
      <c r="F32" s="57"/>
      <c r="G32" s="57"/>
    </row>
    <row r="33" spans="1:7" ht="12.75" customHeight="1">
      <c r="A33" s="41" t="s">
        <v>856</v>
      </c>
      <c r="B33" s="57"/>
      <c r="C33" s="57"/>
      <c r="D33" s="57"/>
      <c r="E33" s="57"/>
      <c r="F33" s="57"/>
      <c r="G33" s="57"/>
    </row>
    <row r="34" spans="1:9" ht="18" customHeight="1">
      <c r="A34" s="555" t="s">
        <v>418</v>
      </c>
      <c r="B34" s="558"/>
      <c r="C34" s="558"/>
      <c r="D34" s="558"/>
      <c r="E34" s="558"/>
      <c r="F34" s="558"/>
      <c r="G34" s="558"/>
      <c r="I34" s="313"/>
    </row>
    <row r="35" spans="1:7" ht="18" customHeight="1">
      <c r="A35" s="47"/>
      <c r="B35" s="57"/>
      <c r="C35" s="57"/>
      <c r="D35" s="57"/>
      <c r="E35" s="57"/>
      <c r="F35" s="57"/>
      <c r="G35" s="57"/>
    </row>
    <row r="36" spans="1:7" ht="12.75">
      <c r="A36" s="41" t="s">
        <v>853</v>
      </c>
      <c r="B36" s="24"/>
      <c r="C36" s="24"/>
      <c r="D36" s="24"/>
      <c r="E36" s="24"/>
      <c r="F36" s="24"/>
      <c r="G36" s="64"/>
    </row>
    <row r="37" spans="1:7" ht="15" customHeight="1">
      <c r="A37" s="555" t="s">
        <v>570</v>
      </c>
      <c r="B37" s="558"/>
      <c r="C37" s="558"/>
      <c r="D37" s="558"/>
      <c r="E37" s="558"/>
      <c r="F37" s="558"/>
      <c r="G37" s="558"/>
    </row>
    <row r="38" spans="1:7" ht="12.75" customHeight="1">
      <c r="A38" s="47"/>
      <c r="B38" s="57"/>
      <c r="C38" s="57"/>
      <c r="D38" s="57"/>
      <c r="E38" s="57"/>
      <c r="F38" s="57"/>
      <c r="G38" s="57"/>
    </row>
    <row r="39" spans="1:7" ht="12.75">
      <c r="A39" s="53" t="s">
        <v>161</v>
      </c>
      <c r="B39" s="22"/>
      <c r="C39" s="22"/>
      <c r="D39" s="22"/>
      <c r="E39" s="22"/>
      <c r="F39" s="22"/>
      <c r="G39" s="22"/>
    </row>
    <row r="40" spans="1:7" ht="27" customHeight="1">
      <c r="A40" s="559" t="s">
        <v>550</v>
      </c>
      <c r="B40" s="558"/>
      <c r="C40" s="558"/>
      <c r="D40" s="558"/>
      <c r="E40" s="558"/>
      <c r="F40" s="558"/>
      <c r="G40" s="558"/>
    </row>
    <row r="41" spans="1:7" ht="12.75" customHeight="1">
      <c r="A41" s="22"/>
      <c r="B41" s="22"/>
      <c r="C41" s="22"/>
      <c r="D41" s="22"/>
      <c r="E41" s="22"/>
      <c r="F41" s="22"/>
      <c r="G41" s="22"/>
    </row>
    <row r="42" spans="1:7" ht="12.75">
      <c r="A42" s="53" t="s">
        <v>857</v>
      </c>
      <c r="B42" s="22"/>
      <c r="C42" s="22"/>
      <c r="D42" s="22"/>
      <c r="E42" s="22"/>
      <c r="F42" s="22"/>
      <c r="G42" s="22"/>
    </row>
    <row r="43" spans="1:7" ht="26.25" customHeight="1">
      <c r="A43" s="558" t="s">
        <v>902</v>
      </c>
      <c r="B43" s="558"/>
      <c r="C43" s="558"/>
      <c r="D43" s="558"/>
      <c r="E43" s="558"/>
      <c r="F43" s="558"/>
      <c r="G43" s="558"/>
    </row>
    <row r="44" spans="1:7" ht="11.25" customHeight="1">
      <c r="A44" s="22"/>
      <c r="B44" s="22"/>
      <c r="C44" s="22"/>
      <c r="D44" s="22"/>
      <c r="E44" s="22"/>
      <c r="F44" s="22"/>
      <c r="G44" s="22"/>
    </row>
    <row r="45" spans="1:7" ht="12.75">
      <c r="A45" s="53" t="s">
        <v>848</v>
      </c>
      <c r="B45" s="22"/>
      <c r="C45" s="22"/>
      <c r="D45" s="22"/>
      <c r="E45" s="22"/>
      <c r="F45" s="22"/>
      <c r="G45" s="22"/>
    </row>
    <row r="46" spans="1:7" ht="15.75" customHeight="1">
      <c r="A46" s="558" t="s">
        <v>903</v>
      </c>
      <c r="B46" s="558"/>
      <c r="C46" s="558"/>
      <c r="D46" s="558"/>
      <c r="E46" s="558"/>
      <c r="F46" s="558"/>
      <c r="G46" s="558"/>
    </row>
    <row r="47" spans="1:7" ht="9.75" customHeight="1">
      <c r="A47" s="558"/>
      <c r="B47" s="558"/>
      <c r="C47" s="558"/>
      <c r="D47" s="558"/>
      <c r="E47" s="558"/>
      <c r="F47" s="558"/>
      <c r="G47" s="558"/>
    </row>
    <row r="48" spans="1:7" ht="12.75">
      <c r="A48" s="53" t="s">
        <v>49</v>
      </c>
      <c r="B48" s="22"/>
      <c r="C48" s="22"/>
      <c r="D48" s="22"/>
      <c r="E48" s="22"/>
      <c r="F48" s="22"/>
      <c r="G48" s="22"/>
    </row>
    <row r="49" spans="1:7" ht="27" customHeight="1">
      <c r="A49" s="558" t="s">
        <v>538</v>
      </c>
      <c r="B49" s="558"/>
      <c r="C49" s="558"/>
      <c r="D49" s="558"/>
      <c r="E49" s="558"/>
      <c r="F49" s="558"/>
      <c r="G49" s="558"/>
    </row>
    <row r="50" spans="1:7" ht="12" customHeight="1">
      <c r="A50" s="22"/>
      <c r="B50" s="22"/>
      <c r="C50" s="22"/>
      <c r="D50" s="22"/>
      <c r="E50" s="22"/>
      <c r="F50" s="22"/>
      <c r="G50" s="22"/>
    </row>
    <row r="51" spans="1:7" ht="12.75">
      <c r="A51" s="53" t="s">
        <v>217</v>
      </c>
      <c r="B51" s="22"/>
      <c r="C51" s="22"/>
      <c r="D51" s="22"/>
      <c r="E51" s="22"/>
      <c r="F51" s="22"/>
      <c r="G51" s="22"/>
    </row>
    <row r="52" spans="1:7" ht="25.5" customHeight="1">
      <c r="A52" s="558" t="s">
        <v>904</v>
      </c>
      <c r="B52" s="558"/>
      <c r="C52" s="558"/>
      <c r="D52" s="558"/>
      <c r="E52" s="558"/>
      <c r="F52" s="558"/>
      <c r="G52" s="558"/>
    </row>
    <row r="53" spans="1:7" ht="12" customHeight="1">
      <c r="A53" s="22"/>
      <c r="B53" s="22"/>
      <c r="C53" s="22"/>
      <c r="D53" s="22"/>
      <c r="E53" s="22"/>
      <c r="F53" s="22"/>
      <c r="G53" s="22"/>
    </row>
    <row r="54" spans="1:7" ht="12.75">
      <c r="A54" s="53" t="s">
        <v>844</v>
      </c>
      <c r="B54" s="22"/>
      <c r="C54" s="22"/>
      <c r="D54" s="22"/>
      <c r="E54" s="22"/>
      <c r="F54" s="22"/>
      <c r="G54" s="22"/>
    </row>
    <row r="55" spans="1:7" ht="13.5" customHeight="1">
      <c r="A55" s="558" t="s">
        <v>571</v>
      </c>
      <c r="B55" s="558"/>
      <c r="C55" s="558"/>
      <c r="D55" s="558"/>
      <c r="E55" s="558"/>
      <c r="F55" s="558"/>
      <c r="G55" s="558"/>
    </row>
    <row r="56" spans="1:7" ht="12.75">
      <c r="A56" s="22"/>
      <c r="B56" s="22"/>
      <c r="C56" s="22"/>
      <c r="D56" s="22"/>
      <c r="E56" s="22"/>
      <c r="F56" s="22"/>
      <c r="G56" s="22"/>
    </row>
    <row r="57" spans="1:7" ht="12.75">
      <c r="A57" s="53" t="s">
        <v>858</v>
      </c>
      <c r="B57" s="22"/>
      <c r="C57" s="22"/>
      <c r="D57" s="22"/>
      <c r="E57" s="22"/>
      <c r="F57" s="22"/>
      <c r="G57" s="22"/>
    </row>
    <row r="58" spans="1:7" ht="12" customHeight="1">
      <c r="A58" s="558" t="s">
        <v>572</v>
      </c>
      <c r="B58" s="558"/>
      <c r="C58" s="558"/>
      <c r="D58" s="558"/>
      <c r="E58" s="558"/>
      <c r="F58" s="558"/>
      <c r="G58" s="558"/>
    </row>
    <row r="59" spans="1:7" ht="9" customHeight="1">
      <c r="A59" s="22"/>
      <c r="B59" s="22"/>
      <c r="C59" s="22"/>
      <c r="D59" s="22"/>
      <c r="E59" s="22"/>
      <c r="F59" s="22"/>
      <c r="G59" s="22"/>
    </row>
    <row r="60" spans="1:7" ht="12.75">
      <c r="A60" s="53" t="s">
        <v>71</v>
      </c>
      <c r="B60" s="22"/>
      <c r="C60" s="22"/>
      <c r="D60" s="22"/>
      <c r="E60" s="22"/>
      <c r="F60" s="22"/>
      <c r="G60" s="22"/>
    </row>
    <row r="61" spans="1:7" ht="13.5" customHeight="1">
      <c r="A61" s="558" t="s">
        <v>600</v>
      </c>
      <c r="B61" s="558"/>
      <c r="C61" s="558"/>
      <c r="D61" s="558"/>
      <c r="E61" s="558"/>
      <c r="F61" s="558"/>
      <c r="G61" s="558"/>
    </row>
    <row r="62" spans="1:7" ht="13.5" customHeight="1">
      <c r="A62" s="57"/>
      <c r="B62" s="57"/>
      <c r="C62" s="57"/>
      <c r="D62" s="57"/>
      <c r="E62" s="57"/>
      <c r="F62" s="57"/>
      <c r="G62" s="57"/>
    </row>
    <row r="63" spans="1:7" ht="12.75">
      <c r="A63" s="53" t="s">
        <v>382</v>
      </c>
      <c r="B63" s="22"/>
      <c r="C63" s="22"/>
      <c r="D63" s="22"/>
      <c r="E63" s="22"/>
      <c r="F63" s="22"/>
      <c r="G63" s="22"/>
    </row>
    <row r="64" spans="1:7" ht="26.25" customHeight="1">
      <c r="A64" s="558" t="s">
        <v>706</v>
      </c>
      <c r="B64" s="558"/>
      <c r="C64" s="558"/>
      <c r="D64" s="558"/>
      <c r="E64" s="558"/>
      <c r="F64" s="558"/>
      <c r="G64" s="558"/>
    </row>
    <row r="65" spans="1:7" ht="11.25" customHeight="1">
      <c r="A65" s="57"/>
      <c r="B65" s="57"/>
      <c r="C65" s="57"/>
      <c r="D65" s="57"/>
      <c r="E65" s="57"/>
      <c r="F65" s="57"/>
      <c r="G65" s="57"/>
    </row>
    <row r="66" spans="1:7" ht="12.75">
      <c r="A66" s="53" t="s">
        <v>24</v>
      </c>
      <c r="B66" s="22"/>
      <c r="C66" s="22"/>
      <c r="D66" s="22"/>
      <c r="E66" s="22"/>
      <c r="F66" s="22"/>
      <c r="G66" s="22"/>
    </row>
    <row r="67" spans="1:9" ht="25.5" customHeight="1">
      <c r="A67" s="558" t="s">
        <v>707</v>
      </c>
      <c r="B67" s="558"/>
      <c r="C67" s="558"/>
      <c r="D67" s="558"/>
      <c r="E67" s="558"/>
      <c r="F67" s="558"/>
      <c r="G67" s="558"/>
      <c r="I67" s="22"/>
    </row>
    <row r="68" spans="1:7" ht="13.5" customHeight="1">
      <c r="A68" s="57"/>
      <c r="B68" s="57"/>
      <c r="C68" s="57"/>
      <c r="D68" s="57"/>
      <c r="E68" s="57"/>
      <c r="F68" s="57"/>
      <c r="G68" s="57"/>
    </row>
    <row r="69" spans="1:7" ht="13.5" thickBot="1">
      <c r="A69" s="53" t="s">
        <v>182</v>
      </c>
      <c r="B69" s="22"/>
      <c r="C69" s="22"/>
      <c r="D69" s="22"/>
      <c r="E69" s="22"/>
      <c r="F69" s="22"/>
      <c r="G69" s="22"/>
    </row>
    <row r="70" spans="1:7" ht="14.25" customHeight="1" thickBot="1">
      <c r="A70" s="305" t="s">
        <v>178</v>
      </c>
      <c r="B70" s="306" t="s">
        <v>179</v>
      </c>
      <c r="C70" s="306" t="s">
        <v>28</v>
      </c>
      <c r="D70" s="306" t="s">
        <v>25</v>
      </c>
      <c r="E70" s="306" t="s">
        <v>26</v>
      </c>
      <c r="F70" s="306" t="s">
        <v>27</v>
      </c>
      <c r="G70" s="272" t="s">
        <v>689</v>
      </c>
    </row>
    <row r="71" spans="1:7" ht="12.75">
      <c r="A71" s="93">
        <v>725</v>
      </c>
      <c r="B71" s="93">
        <v>5512</v>
      </c>
      <c r="C71" s="93">
        <v>5139</v>
      </c>
      <c r="D71" s="93">
        <v>25</v>
      </c>
      <c r="E71" s="93">
        <v>0</v>
      </c>
      <c r="F71" s="93" t="s">
        <v>188</v>
      </c>
      <c r="G71" s="74">
        <v>2</v>
      </c>
    </row>
    <row r="72" spans="1:7" ht="12.75">
      <c r="A72" s="26">
        <v>725</v>
      </c>
      <c r="B72" s="26">
        <v>5512</v>
      </c>
      <c r="C72" s="26">
        <v>5169</v>
      </c>
      <c r="D72" s="26">
        <v>25</v>
      </c>
      <c r="E72" s="26">
        <v>0</v>
      </c>
      <c r="F72" s="26" t="s">
        <v>190</v>
      </c>
      <c r="G72" s="74">
        <v>160</v>
      </c>
    </row>
    <row r="73" spans="1:7" ht="13.5" thickBot="1">
      <c r="A73" s="26">
        <v>725</v>
      </c>
      <c r="B73" s="26">
        <v>5512</v>
      </c>
      <c r="C73" s="26">
        <v>5171</v>
      </c>
      <c r="D73" s="26">
        <v>25</v>
      </c>
      <c r="E73" s="26">
        <v>0</v>
      </c>
      <c r="F73" s="26" t="s">
        <v>355</v>
      </c>
      <c r="G73" s="74">
        <v>2</v>
      </c>
    </row>
    <row r="74" spans="1:9" ht="13.5" thickBot="1">
      <c r="A74" s="307" t="s">
        <v>176</v>
      </c>
      <c r="B74" s="308"/>
      <c r="C74" s="308"/>
      <c r="D74" s="308"/>
      <c r="E74" s="308"/>
      <c r="F74" s="308"/>
      <c r="G74" s="63">
        <f>SUM(G71:G73)</f>
        <v>164</v>
      </c>
      <c r="I74" s="22"/>
    </row>
    <row r="75" spans="1:7" ht="12.75">
      <c r="A75" s="22"/>
      <c r="B75" s="22"/>
      <c r="C75" s="22"/>
      <c r="D75" s="22"/>
      <c r="E75" s="22"/>
      <c r="F75" s="22"/>
      <c r="G75" s="22"/>
    </row>
    <row r="76" spans="1:7" ht="12.75">
      <c r="A76" s="53" t="s">
        <v>857</v>
      </c>
      <c r="B76" s="54"/>
      <c r="C76" s="54"/>
      <c r="D76" s="54"/>
      <c r="E76" s="54"/>
      <c r="F76" s="54"/>
      <c r="G76" s="22"/>
    </row>
    <row r="77" spans="1:8" ht="12.75">
      <c r="A77" s="559" t="s">
        <v>294</v>
      </c>
      <c r="B77" s="559"/>
      <c r="C77" s="559"/>
      <c r="D77" s="559"/>
      <c r="E77" s="559"/>
      <c r="F77" s="559"/>
      <c r="G77" s="559"/>
      <c r="H77" s="11"/>
    </row>
    <row r="78" spans="1:7" ht="11.25" customHeight="1">
      <c r="A78" s="56"/>
      <c r="B78" s="22"/>
      <c r="C78" s="22"/>
      <c r="D78" s="22"/>
      <c r="E78" s="22"/>
      <c r="F78" s="22"/>
      <c r="G78" s="22"/>
    </row>
    <row r="79" spans="1:7" ht="12.75">
      <c r="A79" s="53" t="s">
        <v>382</v>
      </c>
      <c r="B79" s="53"/>
      <c r="C79" s="53"/>
      <c r="D79" s="53"/>
      <c r="E79" s="53"/>
      <c r="F79" s="53"/>
      <c r="G79" s="22"/>
    </row>
    <row r="80" spans="1:7" ht="29.25" customHeight="1">
      <c r="A80" s="559" t="s">
        <v>708</v>
      </c>
      <c r="B80" s="559"/>
      <c r="C80" s="559"/>
      <c r="D80" s="559"/>
      <c r="E80" s="559"/>
      <c r="F80" s="559"/>
      <c r="G80" s="559"/>
    </row>
    <row r="81" spans="1:7" ht="7.5" customHeight="1">
      <c r="A81" s="58"/>
      <c r="B81" s="58"/>
      <c r="C81" s="58"/>
      <c r="D81" s="58"/>
      <c r="E81" s="58"/>
      <c r="F81" s="58"/>
      <c r="G81" s="58"/>
    </row>
    <row r="82" spans="1:7" ht="12.75" customHeight="1">
      <c r="A82" s="53" t="s">
        <v>24</v>
      </c>
      <c r="B82" s="22"/>
      <c r="C82" s="22"/>
      <c r="D82" s="22"/>
      <c r="E82" s="22"/>
      <c r="F82" s="22"/>
      <c r="G82" s="22"/>
    </row>
    <row r="83" spans="1:7" ht="12" customHeight="1">
      <c r="A83" s="558" t="s">
        <v>413</v>
      </c>
      <c r="B83" s="558"/>
      <c r="C83" s="558"/>
      <c r="D83" s="558"/>
      <c r="E83" s="558"/>
      <c r="F83" s="558"/>
      <c r="G83" s="558"/>
    </row>
    <row r="84" spans="1:7" ht="15" customHeight="1">
      <c r="A84" s="56"/>
      <c r="B84" s="22"/>
      <c r="C84" s="22"/>
      <c r="D84" s="22"/>
      <c r="E84" s="22"/>
      <c r="F84" s="22"/>
      <c r="G84" s="22"/>
    </row>
    <row r="85" spans="1:7" s="11" customFormat="1" ht="13.5" thickBot="1">
      <c r="A85" s="53" t="s">
        <v>473</v>
      </c>
      <c r="B85" s="54"/>
      <c r="C85" s="54"/>
      <c r="D85" s="54"/>
      <c r="E85" s="54"/>
      <c r="F85" s="54"/>
      <c r="G85" s="54"/>
    </row>
    <row r="86" spans="1:7" s="11" customFormat="1" ht="14.25" customHeight="1" thickBot="1">
      <c r="A86" s="305" t="s">
        <v>178</v>
      </c>
      <c r="B86" s="306" t="s">
        <v>179</v>
      </c>
      <c r="C86" s="306" t="s">
        <v>28</v>
      </c>
      <c r="D86" s="306" t="s">
        <v>25</v>
      </c>
      <c r="E86" s="306" t="s">
        <v>26</v>
      </c>
      <c r="F86" s="309" t="s">
        <v>27</v>
      </c>
      <c r="G86" s="20" t="s">
        <v>689</v>
      </c>
    </row>
    <row r="87" spans="1:7" s="11" customFormat="1" ht="12.75">
      <c r="A87" s="106">
        <v>926</v>
      </c>
      <c r="B87" s="106">
        <v>6171</v>
      </c>
      <c r="C87" s="106">
        <v>5139</v>
      </c>
      <c r="D87" s="106">
        <v>26</v>
      </c>
      <c r="E87" s="106">
        <v>0</v>
      </c>
      <c r="F87" s="106" t="s">
        <v>188</v>
      </c>
      <c r="G87" s="67">
        <v>100</v>
      </c>
    </row>
    <row r="88" spans="1:7" s="11" customFormat="1" ht="12.75">
      <c r="A88" s="268">
        <v>926</v>
      </c>
      <c r="B88" s="268">
        <v>6171</v>
      </c>
      <c r="C88" s="268">
        <v>5156</v>
      </c>
      <c r="D88" s="268">
        <v>26</v>
      </c>
      <c r="E88" s="268">
        <v>0</v>
      </c>
      <c r="F88" s="268" t="s">
        <v>302</v>
      </c>
      <c r="G88" s="74">
        <v>700</v>
      </c>
    </row>
    <row r="89" spans="1:7" s="11" customFormat="1" ht="12.75">
      <c r="A89" s="268">
        <v>926</v>
      </c>
      <c r="B89" s="268">
        <v>6171</v>
      </c>
      <c r="C89" s="268">
        <v>5163</v>
      </c>
      <c r="D89" s="268">
        <v>26</v>
      </c>
      <c r="E89" s="268">
        <v>0</v>
      </c>
      <c r="F89" s="268" t="s">
        <v>352</v>
      </c>
      <c r="G89" s="74">
        <v>498</v>
      </c>
    </row>
    <row r="90" spans="1:7" s="11" customFormat="1" ht="12.75">
      <c r="A90" s="268">
        <v>926</v>
      </c>
      <c r="B90" s="268">
        <v>6171</v>
      </c>
      <c r="C90" s="268">
        <v>5169</v>
      </c>
      <c r="D90" s="268">
        <v>26</v>
      </c>
      <c r="E90" s="268">
        <v>0</v>
      </c>
      <c r="F90" s="268" t="s">
        <v>190</v>
      </c>
      <c r="G90" s="74">
        <v>160</v>
      </c>
    </row>
    <row r="91" spans="1:7" s="11" customFormat="1" ht="12.75">
      <c r="A91" s="268">
        <v>926</v>
      </c>
      <c r="B91" s="268">
        <v>6171</v>
      </c>
      <c r="C91" s="268">
        <v>5171</v>
      </c>
      <c r="D91" s="106">
        <v>26</v>
      </c>
      <c r="E91" s="268">
        <v>0</v>
      </c>
      <c r="F91" s="268" t="s">
        <v>355</v>
      </c>
      <c r="G91" s="74">
        <v>450</v>
      </c>
    </row>
    <row r="92" spans="1:7" s="11" customFormat="1" ht="12.75">
      <c r="A92" s="268">
        <v>926</v>
      </c>
      <c r="B92" s="268">
        <v>6171</v>
      </c>
      <c r="C92" s="268">
        <v>5189</v>
      </c>
      <c r="D92" s="268">
        <v>26</v>
      </c>
      <c r="E92" s="268">
        <v>0</v>
      </c>
      <c r="F92" s="268" t="s">
        <v>850</v>
      </c>
      <c r="G92" s="74">
        <v>30</v>
      </c>
    </row>
    <row r="93" spans="1:7" s="11" customFormat="1" ht="13.5" thickBot="1">
      <c r="A93" s="268">
        <v>926</v>
      </c>
      <c r="B93" s="268">
        <v>6171</v>
      </c>
      <c r="C93" s="386">
        <v>5362</v>
      </c>
      <c r="D93" s="386">
        <v>26</v>
      </c>
      <c r="E93" s="386">
        <v>0</v>
      </c>
      <c r="F93" s="268" t="s">
        <v>845</v>
      </c>
      <c r="G93" s="74">
        <v>22</v>
      </c>
    </row>
    <row r="94" spans="1:9" s="11" customFormat="1" ht="13.5" thickBot="1">
      <c r="A94" s="307" t="s">
        <v>176</v>
      </c>
      <c r="B94" s="387"/>
      <c r="C94" s="387"/>
      <c r="D94" s="387"/>
      <c r="E94" s="387"/>
      <c r="F94" s="387"/>
      <c r="G94" s="63">
        <f>SUM(G87:G93)</f>
        <v>1960</v>
      </c>
      <c r="I94" s="302"/>
    </row>
    <row r="95" spans="1:9" s="11" customFormat="1" ht="12.75">
      <c r="A95" s="41"/>
      <c r="B95" s="32"/>
      <c r="C95" s="32"/>
      <c r="D95" s="32"/>
      <c r="E95" s="32"/>
      <c r="F95" s="32"/>
      <c r="G95" s="64"/>
      <c r="I95" s="302"/>
    </row>
    <row r="96" spans="1:7" ht="12.75">
      <c r="A96" s="53" t="s">
        <v>54</v>
      </c>
      <c r="B96" s="22"/>
      <c r="C96" s="22"/>
      <c r="D96" s="22"/>
      <c r="E96" s="22"/>
      <c r="F96" s="22"/>
      <c r="G96" s="22"/>
    </row>
    <row r="97" spans="1:7" ht="14.25" customHeight="1">
      <c r="A97" s="558" t="s">
        <v>539</v>
      </c>
      <c r="B97" s="558"/>
      <c r="C97" s="558"/>
      <c r="D97" s="558"/>
      <c r="E97" s="558"/>
      <c r="F97" s="558"/>
      <c r="G97" s="558"/>
    </row>
    <row r="98" spans="1:7" ht="12.75" customHeight="1">
      <c r="A98" s="22"/>
      <c r="B98" s="22"/>
      <c r="C98" s="22"/>
      <c r="D98" s="22"/>
      <c r="E98" s="22"/>
      <c r="F98" s="22"/>
      <c r="G98" s="22"/>
    </row>
    <row r="99" spans="1:7" ht="12.75">
      <c r="A99" s="53" t="s">
        <v>50</v>
      </c>
      <c r="B99" s="22"/>
      <c r="C99" s="22"/>
      <c r="D99" s="22"/>
      <c r="E99" s="22"/>
      <c r="F99" s="22"/>
      <c r="G99" s="22"/>
    </row>
    <row r="100" spans="1:7" ht="12.75">
      <c r="A100" s="558" t="s">
        <v>511</v>
      </c>
      <c r="B100" s="558"/>
      <c r="C100" s="558"/>
      <c r="D100" s="558"/>
      <c r="E100" s="558"/>
      <c r="F100" s="558"/>
      <c r="G100" s="558"/>
    </row>
    <row r="101" spans="1:7" ht="12.75">
      <c r="A101" s="57"/>
      <c r="B101" s="57"/>
      <c r="C101" s="57"/>
      <c r="D101" s="57"/>
      <c r="E101" s="57"/>
      <c r="F101" s="57"/>
      <c r="G101" s="57"/>
    </row>
    <row r="102" spans="1:7" ht="12.75">
      <c r="A102" s="53" t="s">
        <v>298</v>
      </c>
      <c r="B102" s="57"/>
      <c r="C102" s="57"/>
      <c r="D102" s="57"/>
      <c r="E102" s="57"/>
      <c r="F102" s="57"/>
      <c r="G102" s="57"/>
    </row>
    <row r="103" spans="1:7" ht="13.5" customHeight="1">
      <c r="A103" s="558" t="s">
        <v>617</v>
      </c>
      <c r="B103" s="558"/>
      <c r="C103" s="558"/>
      <c r="D103" s="558"/>
      <c r="E103" s="558"/>
      <c r="F103" s="558"/>
      <c r="G103" s="558"/>
    </row>
    <row r="104" spans="1:7" ht="12.75">
      <c r="A104" s="22"/>
      <c r="B104" s="22"/>
      <c r="C104" s="22"/>
      <c r="D104" s="22"/>
      <c r="E104" s="22"/>
      <c r="F104" s="22"/>
      <c r="G104" s="22"/>
    </row>
    <row r="105" spans="1:7" ht="12.75">
      <c r="A105" s="53" t="s">
        <v>382</v>
      </c>
      <c r="B105" s="22"/>
      <c r="C105" s="22"/>
      <c r="D105" s="22"/>
      <c r="E105" s="22"/>
      <c r="F105" s="22"/>
      <c r="G105" s="22"/>
    </row>
    <row r="106" spans="1:7" ht="26.25" customHeight="1">
      <c r="A106" s="558" t="s">
        <v>905</v>
      </c>
      <c r="B106" s="558"/>
      <c r="C106" s="558"/>
      <c r="D106" s="558"/>
      <c r="E106" s="558"/>
      <c r="F106" s="558"/>
      <c r="G106" s="558"/>
    </row>
    <row r="107" spans="1:7" ht="12.75">
      <c r="A107" s="22"/>
      <c r="B107" s="22"/>
      <c r="C107" s="22"/>
      <c r="D107" s="22"/>
      <c r="E107" s="22"/>
      <c r="F107" s="22"/>
      <c r="G107" s="22"/>
    </row>
    <row r="108" spans="1:7" ht="12.75">
      <c r="A108" s="53" t="s">
        <v>24</v>
      </c>
      <c r="B108" s="22"/>
      <c r="C108" s="22"/>
      <c r="D108" s="22"/>
      <c r="E108" s="22"/>
      <c r="F108" s="22"/>
      <c r="G108" s="22"/>
    </row>
    <row r="109" spans="1:7" ht="29.25" customHeight="1">
      <c r="A109" s="558" t="s">
        <v>540</v>
      </c>
      <c r="B109" s="558"/>
      <c r="C109" s="558"/>
      <c r="D109" s="558"/>
      <c r="E109" s="558"/>
      <c r="F109" s="558"/>
      <c r="G109" s="558"/>
    </row>
    <row r="110" spans="1:7" ht="11.25" customHeight="1" hidden="1">
      <c r="A110" s="57"/>
      <c r="B110" s="57"/>
      <c r="C110" s="57"/>
      <c r="D110" s="57"/>
      <c r="E110" s="57"/>
      <c r="F110" s="57"/>
      <c r="G110" s="57"/>
    </row>
    <row r="111" spans="1:7" ht="12.75" hidden="1">
      <c r="A111" s="53" t="s">
        <v>51</v>
      </c>
      <c r="B111" s="22"/>
      <c r="C111" s="22"/>
      <c r="D111" s="22"/>
      <c r="E111" s="22"/>
      <c r="F111" s="22"/>
      <c r="G111" s="22"/>
    </row>
    <row r="112" spans="1:7" ht="17.25" customHeight="1" hidden="1">
      <c r="A112" s="558" t="s">
        <v>541</v>
      </c>
      <c r="B112" s="558"/>
      <c r="C112" s="558"/>
      <c r="D112" s="558"/>
      <c r="E112" s="558"/>
      <c r="F112" s="558"/>
      <c r="G112" s="558"/>
    </row>
    <row r="113" spans="1:7" ht="13.5" customHeight="1">
      <c r="A113" s="22"/>
      <c r="B113" s="22"/>
      <c r="C113" s="22"/>
      <c r="D113" s="22"/>
      <c r="E113" s="22"/>
      <c r="F113" s="22"/>
      <c r="G113" s="22"/>
    </row>
    <row r="114" spans="1:7" ht="12.75">
      <c r="A114" s="53" t="s">
        <v>851</v>
      </c>
      <c r="B114" s="22"/>
      <c r="C114" s="22"/>
      <c r="D114" s="22"/>
      <c r="E114" s="22"/>
      <c r="F114" s="22"/>
      <c r="G114" s="22"/>
    </row>
    <row r="115" spans="1:7" ht="25.5" customHeight="1">
      <c r="A115" s="558" t="s">
        <v>386</v>
      </c>
      <c r="B115" s="558"/>
      <c r="C115" s="558"/>
      <c r="D115" s="558"/>
      <c r="E115" s="558"/>
      <c r="F115" s="558"/>
      <c r="G115" s="558"/>
    </row>
    <row r="116" spans="1:7" ht="12.75">
      <c r="A116" s="22"/>
      <c r="B116" s="22"/>
      <c r="C116" s="22"/>
      <c r="D116" s="22"/>
      <c r="E116" s="22"/>
      <c r="F116" s="22"/>
      <c r="G116" s="22"/>
    </row>
    <row r="117" spans="1:7" ht="12.75">
      <c r="A117" s="53" t="s">
        <v>846</v>
      </c>
      <c r="B117" s="22"/>
      <c r="C117" s="22"/>
      <c r="D117" s="22"/>
      <c r="E117" s="22"/>
      <c r="F117" s="22"/>
      <c r="G117" s="22"/>
    </row>
    <row r="118" spans="1:9" ht="18.75" customHeight="1">
      <c r="A118" s="558" t="s">
        <v>542</v>
      </c>
      <c r="B118" s="558"/>
      <c r="C118" s="558"/>
      <c r="D118" s="558"/>
      <c r="E118" s="558"/>
      <c r="F118" s="558"/>
      <c r="G118" s="558"/>
      <c r="I118" s="22"/>
    </row>
    <row r="119" spans="1:7" ht="12.75">
      <c r="A119" s="22"/>
      <c r="B119" s="22"/>
      <c r="C119" s="22"/>
      <c r="D119" s="22"/>
      <c r="E119" s="22"/>
      <c r="F119" s="22"/>
      <c r="G119" s="22"/>
    </row>
    <row r="120" spans="1:7" ht="12.75">
      <c r="A120" s="22"/>
      <c r="B120" s="22"/>
      <c r="C120" s="22"/>
      <c r="D120" s="22"/>
      <c r="E120" s="22"/>
      <c r="F120" s="22"/>
      <c r="G120" s="22"/>
    </row>
    <row r="121" spans="1:7" ht="12.75">
      <c r="A121" s="22"/>
      <c r="B121" s="22"/>
      <c r="C121" s="22"/>
      <c r="D121" s="22"/>
      <c r="E121" s="22"/>
      <c r="F121" s="22"/>
      <c r="G121" s="22"/>
    </row>
    <row r="122" spans="1:7" ht="12.75">
      <c r="A122" s="22"/>
      <c r="B122" s="22"/>
      <c r="C122" s="22"/>
      <c r="D122" s="22"/>
      <c r="E122" s="22"/>
      <c r="F122" s="22"/>
      <c r="G122" s="22"/>
    </row>
    <row r="123" spans="1:7" ht="12.75">
      <c r="A123" s="22"/>
      <c r="B123" s="22"/>
      <c r="C123" s="22"/>
      <c r="D123" s="22"/>
      <c r="E123" s="22"/>
      <c r="F123" s="22"/>
      <c r="G123" s="22"/>
    </row>
    <row r="124" spans="1:7" ht="12.75">
      <c r="A124" s="22"/>
      <c r="B124" s="22"/>
      <c r="C124" s="22"/>
      <c r="D124" s="22"/>
      <c r="E124" s="22"/>
      <c r="F124" s="22"/>
      <c r="G124" s="22"/>
    </row>
    <row r="125" spans="1:7" ht="12.75">
      <c r="A125" s="22"/>
      <c r="B125" s="22"/>
      <c r="C125" s="22"/>
      <c r="D125" s="22"/>
      <c r="E125" s="22"/>
      <c r="F125" s="22"/>
      <c r="G125" s="22"/>
    </row>
    <row r="126" spans="1:7" ht="12.75">
      <c r="A126" s="22"/>
      <c r="B126" s="22"/>
      <c r="C126" s="22"/>
      <c r="D126" s="22"/>
      <c r="E126" s="22"/>
      <c r="F126" s="22"/>
      <c r="G126" s="22"/>
    </row>
    <row r="127" spans="1:7" ht="12.75">
      <c r="A127" s="22"/>
      <c r="B127" s="22"/>
      <c r="C127" s="22"/>
      <c r="D127" s="22"/>
      <c r="E127" s="22"/>
      <c r="F127" s="22"/>
      <c r="G127" s="22"/>
    </row>
    <row r="128" spans="1:7" ht="12.75">
      <c r="A128" s="22"/>
      <c r="B128" s="22"/>
      <c r="C128" s="22"/>
      <c r="D128" s="22"/>
      <c r="E128" s="22"/>
      <c r="F128" s="22"/>
      <c r="G128" s="22"/>
    </row>
    <row r="129" spans="1:7" ht="12.75">
      <c r="A129" s="22"/>
      <c r="B129" s="22"/>
      <c r="C129" s="22"/>
      <c r="D129" s="22"/>
      <c r="E129" s="22"/>
      <c r="F129" s="22"/>
      <c r="G129" s="22"/>
    </row>
    <row r="130" spans="1:7" ht="12.75">
      <c r="A130" s="22"/>
      <c r="B130" s="22"/>
      <c r="C130" s="22"/>
      <c r="D130" s="22"/>
      <c r="E130" s="22"/>
      <c r="F130" s="22"/>
      <c r="G130" s="22"/>
    </row>
    <row r="131" spans="1:7" ht="12.75">
      <c r="A131" s="22"/>
      <c r="B131" s="22"/>
      <c r="C131" s="22"/>
      <c r="D131" s="22"/>
      <c r="E131" s="22"/>
      <c r="F131" s="22"/>
      <c r="G131" s="22"/>
    </row>
    <row r="132" spans="1:7" ht="12.75">
      <c r="A132" s="22"/>
      <c r="B132" s="22"/>
      <c r="C132" s="22"/>
      <c r="D132" s="22"/>
      <c r="E132" s="22"/>
      <c r="F132" s="22"/>
      <c r="G132" s="22"/>
    </row>
    <row r="133" spans="1:7" ht="12.75">
      <c r="A133" s="22"/>
      <c r="B133" s="22"/>
      <c r="C133" s="22"/>
      <c r="D133" s="22"/>
      <c r="E133" s="22"/>
      <c r="F133" s="22"/>
      <c r="G133" s="22"/>
    </row>
    <row r="134" spans="1:7" ht="12.75">
      <c r="A134" s="22"/>
      <c r="B134" s="22"/>
      <c r="C134" s="22"/>
      <c r="D134" s="22"/>
      <c r="E134" s="22"/>
      <c r="F134" s="22"/>
      <c r="G134" s="22"/>
    </row>
    <row r="135" spans="1:7" ht="12.75">
      <c r="A135" s="22"/>
      <c r="B135" s="22"/>
      <c r="C135" s="22"/>
      <c r="D135" s="22"/>
      <c r="E135" s="22"/>
      <c r="F135" s="22"/>
      <c r="G135" s="22"/>
    </row>
    <row r="136" spans="1:7" ht="12.75">
      <c r="A136" s="22"/>
      <c r="B136" s="22"/>
      <c r="C136" s="22"/>
      <c r="D136" s="22"/>
      <c r="E136" s="22"/>
      <c r="F136" s="22"/>
      <c r="G136" s="22"/>
    </row>
    <row r="137" spans="1:7" ht="12.75">
      <c r="A137" s="22"/>
      <c r="B137" s="22"/>
      <c r="C137" s="22"/>
      <c r="D137" s="22"/>
      <c r="E137" s="22"/>
      <c r="F137" s="22"/>
      <c r="G137" s="22"/>
    </row>
    <row r="138" spans="1:7" ht="12.75">
      <c r="A138" s="22"/>
      <c r="B138" s="22"/>
      <c r="C138" s="22"/>
      <c r="D138" s="22"/>
      <c r="E138" s="22"/>
      <c r="F138" s="22"/>
      <c r="G138" s="22"/>
    </row>
    <row r="139" spans="1:7" ht="12.75">
      <c r="A139" s="22"/>
      <c r="B139" s="22"/>
      <c r="C139" s="22"/>
      <c r="D139" s="22"/>
      <c r="E139" s="22"/>
      <c r="F139" s="22"/>
      <c r="G139" s="22"/>
    </row>
    <row r="140" spans="1:7" ht="12.75">
      <c r="A140" s="22"/>
      <c r="B140" s="22"/>
      <c r="C140" s="22"/>
      <c r="D140" s="22"/>
      <c r="E140" s="22"/>
      <c r="F140" s="22"/>
      <c r="G140" s="22"/>
    </row>
    <row r="141" spans="1:7" ht="12.75">
      <c r="A141" s="22"/>
      <c r="B141" s="22"/>
      <c r="C141" s="22"/>
      <c r="D141" s="22"/>
      <c r="E141" s="22"/>
      <c r="F141" s="22"/>
      <c r="G141" s="22"/>
    </row>
    <row r="142" spans="1:7" ht="12.75">
      <c r="A142" s="22"/>
      <c r="B142" s="22"/>
      <c r="C142" s="22"/>
      <c r="D142" s="22"/>
      <c r="E142" s="22"/>
      <c r="F142" s="22"/>
      <c r="G142" s="22"/>
    </row>
  </sheetData>
  <sheetProtection/>
  <mergeCells count="28">
    <mergeCell ref="A118:G118"/>
    <mergeCell ref="A115:G115"/>
    <mergeCell ref="A112:G112"/>
    <mergeCell ref="A97:G97"/>
    <mergeCell ref="A100:G100"/>
    <mergeCell ref="A106:G106"/>
    <mergeCell ref="A109:G109"/>
    <mergeCell ref="A103:G103"/>
    <mergeCell ref="A25:G25"/>
    <mergeCell ref="A37:G37"/>
    <mergeCell ref="A40:G40"/>
    <mergeCell ref="A83:G83"/>
    <mergeCell ref="A77:G77"/>
    <mergeCell ref="A80:G80"/>
    <mergeCell ref="A28:G28"/>
    <mergeCell ref="A61:G61"/>
    <mergeCell ref="A31:G31"/>
    <mergeCell ref="A34:G34"/>
    <mergeCell ref="A22:G22"/>
    <mergeCell ref="A47:G47"/>
    <mergeCell ref="A43:G43"/>
    <mergeCell ref="A46:G46"/>
    <mergeCell ref="A67:G67"/>
    <mergeCell ref="A64:G64"/>
    <mergeCell ref="A52:G52"/>
    <mergeCell ref="A55:G55"/>
    <mergeCell ref="A58:G58"/>
    <mergeCell ref="A49:G49"/>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&amp;L&amp;A&amp;R&amp;P</oddFooter>
  </headerFooter>
</worksheet>
</file>

<file path=xl/worksheets/sheet3.xml><?xml version="1.0" encoding="utf-8"?>
<worksheet xmlns="http://schemas.openxmlformats.org/spreadsheetml/2006/main" xmlns:r="http://schemas.openxmlformats.org/officeDocument/2006/relationships">
  <dimension ref="A1:H123"/>
  <sheetViews>
    <sheetView zoomScale="110" zoomScaleNormal="110" zoomScalePageLayoutView="0" workbookViewId="0" topLeftCell="A19">
      <selection activeCell="J37" sqref="J37"/>
    </sheetView>
  </sheetViews>
  <sheetFormatPr defaultColWidth="9.00390625" defaultRowHeight="12.75"/>
  <cols>
    <col min="1" max="1" width="8.125" style="0" customWidth="1"/>
    <col min="2" max="2" width="38.25390625" style="0" customWidth="1"/>
    <col min="3" max="3" width="13.00390625" style="0" customWidth="1"/>
    <col min="4" max="4" width="15.125" style="0" customWidth="1"/>
    <col min="5" max="5" width="13.25390625" style="0" customWidth="1"/>
    <col min="7" max="7" width="10.25390625" style="0" bestFit="1" customWidth="1"/>
  </cols>
  <sheetData>
    <row r="1" ht="24" customHeight="1">
      <c r="G1" s="449"/>
    </row>
    <row r="2" spans="2:5" s="22" customFormat="1" ht="24" customHeight="1" thickBot="1">
      <c r="B2" s="518" t="s">
        <v>675</v>
      </c>
      <c r="C2" s="519"/>
      <c r="D2" s="519"/>
      <c r="E2" s="520"/>
    </row>
    <row r="3" spans="2:7" ht="24.75" customHeight="1" thickBot="1">
      <c r="B3" s="231" t="s">
        <v>121</v>
      </c>
      <c r="C3" s="250" t="s">
        <v>630</v>
      </c>
      <c r="D3" s="508" t="s">
        <v>684</v>
      </c>
      <c r="E3" s="250" t="s">
        <v>685</v>
      </c>
      <c r="G3" s="22"/>
    </row>
    <row r="4" spans="2:5" ht="13.5">
      <c r="B4" s="232" t="s">
        <v>122</v>
      </c>
      <c r="C4" s="233"/>
      <c r="D4" s="233"/>
      <c r="E4" s="233"/>
    </row>
    <row r="5" spans="2:5" ht="12.75">
      <c r="B5" s="234" t="s">
        <v>629</v>
      </c>
      <c r="C5" s="240">
        <v>2000</v>
      </c>
      <c r="D5" s="240">
        <v>1990.23</v>
      </c>
      <c r="E5" s="240">
        <v>2000</v>
      </c>
    </row>
    <row r="6" spans="2:5" ht="12.75">
      <c r="B6" s="234" t="s">
        <v>586</v>
      </c>
      <c r="C6" s="240">
        <v>300</v>
      </c>
      <c r="D6" s="240">
        <v>973.04</v>
      </c>
      <c r="E6" s="240">
        <v>1000</v>
      </c>
    </row>
    <row r="7" spans="2:5" ht="12.75">
      <c r="B7" s="234" t="s">
        <v>123</v>
      </c>
      <c r="C7" s="240">
        <v>4000</v>
      </c>
      <c r="D7" s="240">
        <v>9099.55</v>
      </c>
      <c r="E7" s="240">
        <v>9000</v>
      </c>
    </row>
    <row r="8" spans="2:5" ht="12.75">
      <c r="B8" s="234" t="s">
        <v>124</v>
      </c>
      <c r="C8" s="240">
        <v>5</v>
      </c>
      <c r="D8" s="240">
        <v>3.19</v>
      </c>
      <c r="E8" s="240">
        <v>5</v>
      </c>
    </row>
    <row r="9" spans="2:5" ht="12.75">
      <c r="B9" s="234" t="s">
        <v>654</v>
      </c>
      <c r="C9" s="240">
        <v>0</v>
      </c>
      <c r="D9" s="240">
        <v>0.65</v>
      </c>
      <c r="E9" s="240">
        <v>0</v>
      </c>
    </row>
    <row r="10" spans="2:5" ht="12.75">
      <c r="B10" s="235" t="s">
        <v>252</v>
      </c>
      <c r="C10" s="240">
        <v>6885</v>
      </c>
      <c r="D10" s="240">
        <v>10194.46</v>
      </c>
      <c r="E10" s="240">
        <v>9055</v>
      </c>
    </row>
    <row r="11" spans="2:5" ht="12.75">
      <c r="B11" s="234" t="s">
        <v>434</v>
      </c>
      <c r="C11" s="242">
        <v>49000</v>
      </c>
      <c r="D11" s="242">
        <v>39892.23</v>
      </c>
      <c r="E11" s="242">
        <v>49000</v>
      </c>
    </row>
    <row r="12" spans="2:7" ht="12.75">
      <c r="B12" s="236" t="s">
        <v>272</v>
      </c>
      <c r="C12" s="237">
        <f>SUM(C5+C6+C7+C8+C9+C10+C11)</f>
        <v>62190</v>
      </c>
      <c r="D12" s="237">
        <f>SUM(D5+D6+D7+D8+D9+D10+D11)</f>
        <v>62153.350000000006</v>
      </c>
      <c r="E12" s="237">
        <f>SUM(E5+E6+E7+E8+E9+E10+E11)</f>
        <v>70060</v>
      </c>
      <c r="G12" s="22"/>
    </row>
    <row r="13" spans="2:5" ht="12.75">
      <c r="B13" s="238" t="s">
        <v>273</v>
      </c>
      <c r="C13" s="239"/>
      <c r="D13" s="239"/>
      <c r="E13" s="239"/>
    </row>
    <row r="14" spans="2:5" ht="12.75">
      <c r="B14" s="234" t="s">
        <v>206</v>
      </c>
      <c r="C14" s="240">
        <v>800</v>
      </c>
      <c r="D14" s="240">
        <v>6886.57</v>
      </c>
      <c r="E14" s="240">
        <v>1000</v>
      </c>
    </row>
    <row r="15" spans="2:5" ht="12.75">
      <c r="B15" s="234" t="s">
        <v>274</v>
      </c>
      <c r="C15" s="240">
        <v>500</v>
      </c>
      <c r="D15" s="240">
        <v>499.91</v>
      </c>
      <c r="E15" s="240">
        <v>590</v>
      </c>
    </row>
    <row r="16" spans="2:5" ht="12.75">
      <c r="B16" s="234" t="s">
        <v>548</v>
      </c>
      <c r="C16" s="240">
        <v>0</v>
      </c>
      <c r="D16" s="240">
        <v>1150</v>
      </c>
      <c r="E16" s="240">
        <v>0</v>
      </c>
    </row>
    <row r="17" spans="2:5" ht="12.75">
      <c r="B17" s="234" t="s">
        <v>527</v>
      </c>
      <c r="C17" s="240">
        <v>0</v>
      </c>
      <c r="D17" s="240">
        <v>1221.92</v>
      </c>
      <c r="E17" s="240">
        <v>0</v>
      </c>
    </row>
    <row r="18" spans="2:5" ht="12.75">
      <c r="B18" s="234" t="s">
        <v>528</v>
      </c>
      <c r="C18" s="240">
        <v>0</v>
      </c>
      <c r="D18" s="240">
        <v>1662.35</v>
      </c>
      <c r="E18" s="240">
        <v>0</v>
      </c>
    </row>
    <row r="19" spans="2:5" ht="12.75">
      <c r="B19" s="234" t="s">
        <v>529</v>
      </c>
      <c r="C19" s="240">
        <v>0</v>
      </c>
      <c r="D19" s="240">
        <v>277</v>
      </c>
      <c r="E19" s="240">
        <v>0</v>
      </c>
    </row>
    <row r="20" spans="2:5" ht="12.75">
      <c r="B20" s="234" t="s">
        <v>207</v>
      </c>
      <c r="C20" s="240">
        <v>0</v>
      </c>
      <c r="D20" s="240">
        <v>310.83</v>
      </c>
      <c r="E20" s="240">
        <v>0</v>
      </c>
    </row>
    <row r="21" spans="2:7" ht="12.75">
      <c r="B21" s="234" t="s">
        <v>275</v>
      </c>
      <c r="C21" s="240">
        <v>1900</v>
      </c>
      <c r="D21" s="240">
        <v>1231.5</v>
      </c>
      <c r="E21" s="240">
        <v>1900</v>
      </c>
      <c r="G21" s="411"/>
    </row>
    <row r="22" spans="2:7" ht="12.75">
      <c r="B22" s="236" t="s">
        <v>276</v>
      </c>
      <c r="C22" s="237">
        <f>C14+C15+C16+C17+C18+C19+C20+C21</f>
        <v>3200</v>
      </c>
      <c r="D22" s="237">
        <f>D14+D15+D16+D17+D18+D19+D20+D21</f>
        <v>13240.08</v>
      </c>
      <c r="E22" s="237">
        <f>E14+E15+E16+E17+E18+E19+E20+E21</f>
        <v>3490</v>
      </c>
      <c r="G22" s="22"/>
    </row>
    <row r="23" spans="2:7" ht="12.75">
      <c r="B23" s="238" t="s">
        <v>277</v>
      </c>
      <c r="C23" s="251"/>
      <c r="D23" s="251"/>
      <c r="E23" s="251"/>
      <c r="G23" s="22"/>
    </row>
    <row r="24" spans="2:7" ht="12.75">
      <c r="B24" s="248" t="s">
        <v>278</v>
      </c>
      <c r="C24" s="242">
        <v>0</v>
      </c>
      <c r="D24" s="242">
        <v>10310</v>
      </c>
      <c r="E24" s="242">
        <v>0</v>
      </c>
      <c r="G24" s="22"/>
    </row>
    <row r="25" spans="2:7" ht="12.75">
      <c r="B25" s="236" t="s">
        <v>279</v>
      </c>
      <c r="C25" s="237">
        <f>C24</f>
        <v>0</v>
      </c>
      <c r="D25" s="237">
        <f>D24</f>
        <v>10310</v>
      </c>
      <c r="E25" s="237">
        <f>E24</f>
        <v>0</v>
      </c>
      <c r="G25" s="22"/>
    </row>
    <row r="26" spans="2:7" ht="13.5">
      <c r="B26" s="249" t="s">
        <v>280</v>
      </c>
      <c r="C26" s="243">
        <f>SUM(C12+C22+C25)</f>
        <v>65390</v>
      </c>
      <c r="D26" s="243">
        <f>SUM(D12+D22+D25)</f>
        <v>85703.43000000001</v>
      </c>
      <c r="E26" s="243">
        <f>SUM(E12+E22+E25)</f>
        <v>73550</v>
      </c>
      <c r="G26" s="22"/>
    </row>
    <row r="27" spans="2:7" ht="12.75">
      <c r="B27" s="238" t="s">
        <v>281</v>
      </c>
      <c r="C27" s="244"/>
      <c r="D27" s="244"/>
      <c r="E27" s="244"/>
      <c r="G27" s="22"/>
    </row>
    <row r="28" spans="2:7" ht="12.75">
      <c r="B28" s="238" t="s">
        <v>313</v>
      </c>
      <c r="C28" s="239"/>
      <c r="D28" s="239"/>
      <c r="E28" s="239"/>
      <c r="G28" s="22"/>
    </row>
    <row r="29" spans="2:7" ht="12.75">
      <c r="B29" s="234" t="s">
        <v>282</v>
      </c>
      <c r="C29" s="240">
        <v>49037.8</v>
      </c>
      <c r="D29" s="240">
        <v>40860</v>
      </c>
      <c r="E29" s="240">
        <v>49705.6</v>
      </c>
      <c r="G29" s="22"/>
    </row>
    <row r="30" spans="2:7" ht="12.75">
      <c r="B30" s="234" t="s">
        <v>404</v>
      </c>
      <c r="C30" s="240">
        <v>259390</v>
      </c>
      <c r="D30" s="240">
        <v>259390</v>
      </c>
      <c r="E30" s="240">
        <v>298992</v>
      </c>
      <c r="G30" s="411"/>
    </row>
    <row r="31" spans="2:7" ht="12.75">
      <c r="B31" s="234" t="s">
        <v>726</v>
      </c>
      <c r="C31" s="240">
        <v>0</v>
      </c>
      <c r="D31" s="240">
        <v>20634.23</v>
      </c>
      <c r="E31" s="240">
        <v>0</v>
      </c>
      <c r="G31" s="22"/>
    </row>
    <row r="32" spans="2:7" ht="12.75">
      <c r="B32" s="234" t="s">
        <v>727</v>
      </c>
      <c r="C32" s="240">
        <v>0</v>
      </c>
      <c r="D32" s="240">
        <v>76645.55</v>
      </c>
      <c r="E32" s="240">
        <v>0</v>
      </c>
      <c r="G32" s="22"/>
    </row>
    <row r="33" spans="2:7" ht="12.75" hidden="1">
      <c r="B33" s="234" t="s">
        <v>728</v>
      </c>
      <c r="C33" s="240"/>
      <c r="D33" s="240"/>
      <c r="E33" s="240"/>
      <c r="G33" s="22"/>
    </row>
    <row r="34" spans="2:7" ht="12.75">
      <c r="B34" s="234" t="s">
        <v>729</v>
      </c>
      <c r="C34" s="240">
        <v>0</v>
      </c>
      <c r="D34" s="240">
        <v>61788.54</v>
      </c>
      <c r="E34" s="240">
        <v>0</v>
      </c>
      <c r="G34" s="22"/>
    </row>
    <row r="35" spans="2:7" ht="12.75">
      <c r="B35" s="280" t="s">
        <v>16</v>
      </c>
      <c r="C35" s="240"/>
      <c r="D35" s="240"/>
      <c r="E35" s="240"/>
      <c r="G35" s="22"/>
    </row>
    <row r="36" spans="2:7" ht="12.75">
      <c r="B36" s="356" t="s">
        <v>442</v>
      </c>
      <c r="C36" s="240">
        <v>18000</v>
      </c>
      <c r="D36" s="240">
        <v>227.81</v>
      </c>
      <c r="E36" s="240">
        <v>18337.2</v>
      </c>
      <c r="G36" s="416"/>
    </row>
    <row r="37" spans="2:7" ht="12.75">
      <c r="B37" s="270" t="s">
        <v>85</v>
      </c>
      <c r="C37" s="242">
        <v>56425.2</v>
      </c>
      <c r="D37" s="242">
        <v>7300</v>
      </c>
      <c r="E37" s="242">
        <v>56939.2</v>
      </c>
      <c r="F37" s="411"/>
      <c r="G37" s="411"/>
    </row>
    <row r="38" spans="2:8" ht="12.75">
      <c r="B38" s="241" t="s">
        <v>44</v>
      </c>
      <c r="C38" s="275">
        <f>SUM(C29:C37)</f>
        <v>382853</v>
      </c>
      <c r="D38" s="275">
        <f>SUM(D29:D37)</f>
        <v>466846.12999999995</v>
      </c>
      <c r="E38" s="252">
        <f>SUM(E29:E37)</f>
        <v>423974</v>
      </c>
      <c r="G38" s="22"/>
      <c r="H38" s="445"/>
    </row>
    <row r="39" spans="1:7" ht="24.75" customHeight="1">
      <c r="A39" s="255"/>
      <c r="B39" s="254" t="s">
        <v>117</v>
      </c>
      <c r="C39" s="253">
        <f>SUM(C26+C38)</f>
        <v>448243</v>
      </c>
      <c r="D39" s="253">
        <f>SUM(D26+D38)</f>
        <v>552549.5599999999</v>
      </c>
      <c r="E39" s="253">
        <f>SUM(E26+E38)</f>
        <v>497524</v>
      </c>
      <c r="G39" s="22"/>
    </row>
    <row r="40" spans="1:7" ht="13.5" thickBot="1">
      <c r="A40" s="255"/>
      <c r="B40" s="284" t="s">
        <v>116</v>
      </c>
      <c r="C40" s="282">
        <v>0</v>
      </c>
      <c r="D40" s="282">
        <v>-127530.46</v>
      </c>
      <c r="E40" s="282">
        <v>0</v>
      </c>
      <c r="G40" s="22"/>
    </row>
    <row r="41" spans="2:7" ht="13.5" thickBot="1">
      <c r="B41" s="285" t="s">
        <v>45</v>
      </c>
      <c r="C41" s="283">
        <f>SUM(C39+C40)</f>
        <v>448243</v>
      </c>
      <c r="D41" s="283">
        <f>SUM(D39+D40)</f>
        <v>425019.0999999999</v>
      </c>
      <c r="E41" s="283">
        <f>SUM(E39+E40)</f>
        <v>497524</v>
      </c>
      <c r="G41" s="22"/>
    </row>
    <row r="42" spans="2:5" ht="12.75">
      <c r="B42" s="217"/>
      <c r="C42" s="217"/>
      <c r="D42" s="217"/>
      <c r="E42" s="217"/>
    </row>
    <row r="43" spans="2:7" ht="14.25" customHeight="1">
      <c r="B43" s="468"/>
      <c r="C43" s="217"/>
      <c r="D43" s="217"/>
      <c r="E43" s="217"/>
      <c r="F43" s="445"/>
      <c r="G43" s="445"/>
    </row>
    <row r="44" spans="2:5" ht="14.25" customHeight="1">
      <c r="B44" s="218"/>
      <c r="C44" s="218"/>
      <c r="D44" s="509"/>
      <c r="E44" s="218"/>
    </row>
    <row r="45" spans="2:5" ht="30" customHeight="1">
      <c r="B45" s="245"/>
      <c r="C45" s="246"/>
      <c r="D45" s="510"/>
      <c r="E45" s="246"/>
    </row>
    <row r="46" spans="2:5" ht="12.75">
      <c r="B46" s="217"/>
      <c r="C46" s="217"/>
      <c r="D46" s="217"/>
      <c r="E46" s="415"/>
    </row>
    <row r="47" spans="2:5" ht="12.75">
      <c r="B47" s="217"/>
      <c r="C47" s="247"/>
      <c r="D47" s="247"/>
      <c r="E47" s="415"/>
    </row>
    <row r="48" spans="2:5" ht="12.75">
      <c r="B48" s="217"/>
      <c r="C48" s="217"/>
      <c r="D48" s="217"/>
      <c r="E48" s="217"/>
    </row>
    <row r="49" spans="2:5" ht="12.75">
      <c r="B49" s="217"/>
      <c r="C49" s="247"/>
      <c r="D49" s="247"/>
      <c r="E49" s="247"/>
    </row>
    <row r="50" spans="2:5" ht="12.75">
      <c r="B50" s="217"/>
      <c r="C50" s="217"/>
      <c r="D50" s="217"/>
      <c r="E50" s="217"/>
    </row>
    <row r="51" spans="2:5" ht="12.75">
      <c r="B51" s="217"/>
      <c r="C51" s="247"/>
      <c r="D51" s="247"/>
      <c r="E51" s="247"/>
    </row>
    <row r="52" spans="2:5" ht="12.75">
      <c r="B52" s="217"/>
      <c r="C52" s="217"/>
      <c r="D52" s="217"/>
      <c r="E52" s="217"/>
    </row>
    <row r="53" spans="2:5" ht="12.75">
      <c r="B53" s="217"/>
      <c r="C53" s="217"/>
      <c r="D53" s="217"/>
      <c r="E53" s="217"/>
    </row>
    <row r="54" spans="2:5" ht="12.75">
      <c r="B54" s="217"/>
      <c r="C54" s="217"/>
      <c r="D54" s="217"/>
      <c r="E54" s="217"/>
    </row>
    <row r="55" spans="2:5" ht="12.75">
      <c r="B55" s="217"/>
      <c r="C55" s="217"/>
      <c r="D55" s="217"/>
      <c r="E55" s="217"/>
    </row>
    <row r="56" spans="2:5" ht="12.75">
      <c r="B56" s="217"/>
      <c r="C56" s="217"/>
      <c r="D56" s="217"/>
      <c r="E56" s="217"/>
    </row>
    <row r="57" spans="2:5" ht="12.75">
      <c r="B57" s="217"/>
      <c r="C57" s="217"/>
      <c r="D57" s="217"/>
      <c r="E57" s="217"/>
    </row>
    <row r="58" spans="2:5" ht="12.75">
      <c r="B58" s="217"/>
      <c r="C58" s="217"/>
      <c r="D58" s="217"/>
      <c r="E58" s="217"/>
    </row>
    <row r="59" spans="2:5" ht="12.75">
      <c r="B59" s="217"/>
      <c r="C59" s="217"/>
      <c r="D59" s="217"/>
      <c r="E59" s="217"/>
    </row>
    <row r="60" spans="2:5" ht="12.75">
      <c r="B60" s="217"/>
      <c r="C60" s="217"/>
      <c r="D60" s="217"/>
      <c r="E60" s="217"/>
    </row>
    <row r="61" spans="2:5" ht="12.75">
      <c r="B61" s="217"/>
      <c r="C61" s="217"/>
      <c r="D61" s="217"/>
      <c r="E61" s="217"/>
    </row>
    <row r="62" spans="2:5" ht="12.75">
      <c r="B62" s="217"/>
      <c r="C62" s="217"/>
      <c r="D62" s="217"/>
      <c r="E62" s="217"/>
    </row>
    <row r="63" spans="2:5" ht="12.75">
      <c r="B63" s="217"/>
      <c r="C63" s="217"/>
      <c r="D63" s="217"/>
      <c r="E63" s="217"/>
    </row>
    <row r="64" spans="2:5" ht="12.75">
      <c r="B64" s="217"/>
      <c r="C64" s="217"/>
      <c r="D64" s="217"/>
      <c r="E64" s="217"/>
    </row>
    <row r="65" spans="2:5" ht="12.75">
      <c r="B65" s="217"/>
      <c r="C65" s="217"/>
      <c r="D65" s="217"/>
      <c r="E65" s="217"/>
    </row>
    <row r="66" spans="2:5" ht="12.75">
      <c r="B66" s="217"/>
      <c r="C66" s="217"/>
      <c r="D66" s="217"/>
      <c r="E66" s="217"/>
    </row>
    <row r="67" spans="2:5" ht="12.75">
      <c r="B67" s="217"/>
      <c r="C67" s="217"/>
      <c r="D67" s="217"/>
      <c r="E67" s="217"/>
    </row>
    <row r="68" spans="2:5" ht="12.75">
      <c r="B68" s="217"/>
      <c r="C68" s="217"/>
      <c r="D68" s="217"/>
      <c r="E68" s="217"/>
    </row>
    <row r="69" spans="2:5" ht="12.75">
      <c r="B69" s="217"/>
      <c r="C69" s="217"/>
      <c r="D69" s="217"/>
      <c r="E69" s="217"/>
    </row>
    <row r="70" spans="2:5" ht="12.75">
      <c r="B70" s="217"/>
      <c r="C70" s="217"/>
      <c r="D70" s="217"/>
      <c r="E70" s="217"/>
    </row>
    <row r="71" spans="2:5" ht="12.75">
      <c r="B71" s="217"/>
      <c r="C71" s="217"/>
      <c r="D71" s="217"/>
      <c r="E71" s="217"/>
    </row>
    <row r="72" spans="2:5" ht="12.75">
      <c r="B72" s="217"/>
      <c r="C72" s="217"/>
      <c r="D72" s="217"/>
      <c r="E72" s="217"/>
    </row>
    <row r="73" spans="2:5" ht="12.75">
      <c r="B73" s="217"/>
      <c r="C73" s="217"/>
      <c r="D73" s="217"/>
      <c r="E73" s="217"/>
    </row>
    <row r="74" spans="2:5" ht="12.75">
      <c r="B74" s="217"/>
      <c r="C74" s="217"/>
      <c r="D74" s="217"/>
      <c r="E74" s="217"/>
    </row>
    <row r="75" spans="2:5" ht="12.75">
      <c r="B75" s="217"/>
      <c r="C75" s="217"/>
      <c r="D75" s="217"/>
      <c r="E75" s="217"/>
    </row>
    <row r="76" spans="2:5" ht="12.75">
      <c r="B76" s="217"/>
      <c r="C76" s="217"/>
      <c r="D76" s="217"/>
      <c r="E76" s="217"/>
    </row>
    <row r="77" spans="2:5" ht="12.75">
      <c r="B77" s="217"/>
      <c r="C77" s="217"/>
      <c r="D77" s="217"/>
      <c r="E77" s="217"/>
    </row>
    <row r="78" spans="2:5" ht="12.75">
      <c r="B78" s="217"/>
      <c r="C78" s="217"/>
      <c r="D78" s="217"/>
      <c r="E78" s="217"/>
    </row>
    <row r="79" spans="2:5" ht="12.75">
      <c r="B79" s="217"/>
      <c r="C79" s="217"/>
      <c r="D79" s="217"/>
      <c r="E79" s="217"/>
    </row>
    <row r="80" spans="2:5" ht="12.75">
      <c r="B80" s="217"/>
      <c r="C80" s="217"/>
      <c r="D80" s="217"/>
      <c r="E80" s="217"/>
    </row>
    <row r="81" spans="2:5" ht="12.75">
      <c r="B81" s="217"/>
      <c r="C81" s="217"/>
      <c r="D81" s="217"/>
      <c r="E81" s="217"/>
    </row>
    <row r="82" spans="2:5" ht="12.75">
      <c r="B82" s="217"/>
      <c r="C82" s="217"/>
      <c r="D82" s="217"/>
      <c r="E82" s="217"/>
    </row>
    <row r="83" spans="2:5" ht="12.75">
      <c r="B83" s="217"/>
      <c r="C83" s="217"/>
      <c r="D83" s="217"/>
      <c r="E83" s="217"/>
    </row>
    <row r="84" spans="2:5" ht="12.75">
      <c r="B84" s="217"/>
      <c r="C84" s="217"/>
      <c r="D84" s="217"/>
      <c r="E84" s="217"/>
    </row>
    <row r="85" spans="2:5" ht="12.75">
      <c r="B85" s="217"/>
      <c r="C85" s="217"/>
      <c r="D85" s="217"/>
      <c r="E85" s="217"/>
    </row>
    <row r="86" spans="2:5" ht="12.75">
      <c r="B86" s="217"/>
      <c r="C86" s="217"/>
      <c r="D86" s="217"/>
      <c r="E86" s="217"/>
    </row>
    <row r="87" spans="2:5" ht="12.75">
      <c r="B87" s="217"/>
      <c r="C87" s="217"/>
      <c r="D87" s="217"/>
      <c r="E87" s="217"/>
    </row>
    <row r="88" spans="2:5" ht="12.75">
      <c r="B88" s="217"/>
      <c r="C88" s="217"/>
      <c r="D88" s="217"/>
      <c r="E88" s="217"/>
    </row>
    <row r="89" spans="2:5" ht="12.75">
      <c r="B89" s="217"/>
      <c r="C89" s="217"/>
      <c r="D89" s="217"/>
      <c r="E89" s="217"/>
    </row>
    <row r="90" spans="2:5" ht="12.75">
      <c r="B90" s="217"/>
      <c r="C90" s="217"/>
      <c r="D90" s="217"/>
      <c r="E90" s="217"/>
    </row>
    <row r="91" spans="2:5" ht="12.75">
      <c r="B91" s="217"/>
      <c r="C91" s="217"/>
      <c r="D91" s="217"/>
      <c r="E91" s="217"/>
    </row>
    <row r="92" spans="2:5" ht="12.75">
      <c r="B92" s="217"/>
      <c r="C92" s="217"/>
      <c r="D92" s="217"/>
      <c r="E92" s="217"/>
    </row>
    <row r="93" spans="2:5" ht="12.75">
      <c r="B93" s="217"/>
      <c r="C93" s="217"/>
      <c r="D93" s="217"/>
      <c r="E93" s="217"/>
    </row>
    <row r="94" spans="2:5" ht="12.75">
      <c r="B94" s="217"/>
      <c r="C94" s="217"/>
      <c r="D94" s="217"/>
      <c r="E94" s="217"/>
    </row>
    <row r="95" spans="2:5" ht="12.75">
      <c r="B95" s="217"/>
      <c r="C95" s="217"/>
      <c r="D95" s="217"/>
      <c r="E95" s="217"/>
    </row>
    <row r="96" spans="2:5" ht="12.75">
      <c r="B96" s="217"/>
      <c r="C96" s="217"/>
      <c r="D96" s="217"/>
      <c r="E96" s="217"/>
    </row>
    <row r="97" spans="2:5" ht="12.75">
      <c r="B97" s="217"/>
      <c r="C97" s="217"/>
      <c r="D97" s="217"/>
      <c r="E97" s="217"/>
    </row>
    <row r="98" spans="2:5" ht="12.75">
      <c r="B98" s="217"/>
      <c r="C98" s="217"/>
      <c r="D98" s="217"/>
      <c r="E98" s="217"/>
    </row>
    <row r="99" spans="2:5" ht="12.75">
      <c r="B99" s="217"/>
      <c r="C99" s="217"/>
      <c r="D99" s="217"/>
      <c r="E99" s="217"/>
    </row>
    <row r="100" spans="2:5" ht="12.75">
      <c r="B100" s="217"/>
      <c r="C100" s="217"/>
      <c r="D100" s="217"/>
      <c r="E100" s="217"/>
    </row>
    <row r="101" spans="2:5" ht="12.75">
      <c r="B101" s="217"/>
      <c r="C101" s="217"/>
      <c r="D101" s="217"/>
      <c r="E101" s="217"/>
    </row>
    <row r="102" spans="2:5" ht="12.75">
      <c r="B102" s="217"/>
      <c r="C102" s="217"/>
      <c r="D102" s="217"/>
      <c r="E102" s="217"/>
    </row>
    <row r="103" spans="2:5" ht="12.75">
      <c r="B103" s="217"/>
      <c r="C103" s="217"/>
      <c r="D103" s="217"/>
      <c r="E103" s="217"/>
    </row>
    <row r="104" spans="2:5" ht="12.75">
      <c r="B104" s="217"/>
      <c r="C104" s="217"/>
      <c r="D104" s="217"/>
      <c r="E104" s="217"/>
    </row>
    <row r="105" spans="2:5" ht="12.75">
      <c r="B105" s="217"/>
      <c r="C105" s="217"/>
      <c r="D105" s="217"/>
      <c r="E105" s="217"/>
    </row>
    <row r="106" spans="2:5" ht="12.75">
      <c r="B106" s="217"/>
      <c r="C106" s="217"/>
      <c r="D106" s="217"/>
      <c r="E106" s="217"/>
    </row>
    <row r="107" spans="2:5" ht="12.75">
      <c r="B107" s="217"/>
      <c r="C107" s="217"/>
      <c r="D107" s="217"/>
      <c r="E107" s="217"/>
    </row>
    <row r="108" spans="2:5" ht="12.75">
      <c r="B108" s="217"/>
      <c r="C108" s="217"/>
      <c r="D108" s="217"/>
      <c r="E108" s="217"/>
    </row>
    <row r="109" spans="2:5" ht="12.75">
      <c r="B109" s="217"/>
      <c r="C109" s="217"/>
      <c r="D109" s="217"/>
      <c r="E109" s="217"/>
    </row>
    <row r="110" spans="2:5" ht="12.75">
      <c r="B110" s="217"/>
      <c r="C110" s="217"/>
      <c r="D110" s="217"/>
      <c r="E110" s="217"/>
    </row>
    <row r="111" spans="2:5" ht="12.75">
      <c r="B111" s="217"/>
      <c r="C111" s="217"/>
      <c r="D111" s="217"/>
      <c r="E111" s="217"/>
    </row>
    <row r="112" spans="2:5" ht="12.75">
      <c r="B112" s="217"/>
      <c r="C112" s="217"/>
      <c r="D112" s="217"/>
      <c r="E112" s="217"/>
    </row>
    <row r="113" spans="2:5" ht="12.75">
      <c r="B113" s="217"/>
      <c r="C113" s="217"/>
      <c r="D113" s="217"/>
      <c r="E113" s="217"/>
    </row>
    <row r="114" spans="2:5" ht="12.75">
      <c r="B114" s="217"/>
      <c r="C114" s="217"/>
      <c r="D114" s="217"/>
      <c r="E114" s="217"/>
    </row>
    <row r="115" spans="2:5" ht="12.75">
      <c r="B115" s="217"/>
      <c r="C115" s="217"/>
      <c r="D115" s="217"/>
      <c r="E115" s="217"/>
    </row>
    <row r="116" spans="2:5" ht="12.75">
      <c r="B116" s="217"/>
      <c r="C116" s="217"/>
      <c r="D116" s="217"/>
      <c r="E116" s="217"/>
    </row>
    <row r="117" spans="2:5" ht="12.75">
      <c r="B117" s="217"/>
      <c r="C117" s="217"/>
      <c r="D117" s="217"/>
      <c r="E117" s="217"/>
    </row>
    <row r="118" spans="2:5" ht="12.75">
      <c r="B118" s="217"/>
      <c r="C118" s="217"/>
      <c r="D118" s="217"/>
      <c r="E118" s="217"/>
    </row>
    <row r="119" spans="2:5" ht="12.75">
      <c r="B119" s="217"/>
      <c r="C119" s="217"/>
      <c r="D119" s="217"/>
      <c r="E119" s="217"/>
    </row>
    <row r="120" spans="2:5" ht="12.75">
      <c r="B120" s="217"/>
      <c r="C120" s="217"/>
      <c r="D120" s="217"/>
      <c r="E120" s="217"/>
    </row>
    <row r="121" spans="2:5" ht="12.75">
      <c r="B121" s="217"/>
      <c r="C121" s="217"/>
      <c r="D121" s="217"/>
      <c r="E121" s="217"/>
    </row>
    <row r="122" spans="2:5" ht="12.75">
      <c r="B122" s="217"/>
      <c r="C122" s="217"/>
      <c r="D122" s="217"/>
      <c r="E122" s="217"/>
    </row>
    <row r="123" spans="2:5" ht="12.75">
      <c r="B123" s="217"/>
      <c r="C123" s="217"/>
      <c r="D123" s="217"/>
      <c r="E123" s="217"/>
    </row>
  </sheetData>
  <sheetProtection/>
  <mergeCells count="1">
    <mergeCell ref="B2:E2"/>
  </mergeCells>
  <hyperlinks>
    <hyperlink ref="B10" location="'2'!A1" display="Správní poplatky"/>
  </hyperlinks>
  <printOptions/>
  <pageMargins left="0" right="0" top="0.984251968503937" bottom="0.984251968503937" header="0.5118110236220472" footer="0.5118110236220472"/>
  <pageSetup firstPageNumber="3" useFirstPageNumber="1" horizontalDpi="600" verticalDpi="600" orientation="portrait" paperSize="9" r:id="rId1"/>
  <headerFooter alignWithMargins="0">
    <oddFooter>&amp;L&amp;A&amp;R&amp;P</oddFooter>
  </headerFooter>
</worksheet>
</file>

<file path=xl/worksheets/sheet30.xml><?xml version="1.0" encoding="utf-8"?>
<worksheet xmlns="http://schemas.openxmlformats.org/spreadsheetml/2006/main" xmlns:r="http://schemas.openxmlformats.org/officeDocument/2006/relationships">
  <dimension ref="A1:I49"/>
  <sheetViews>
    <sheetView zoomScalePageLayoutView="0" workbookViewId="0" topLeftCell="A27">
      <selection activeCell="F13" sqref="F13"/>
    </sheetView>
  </sheetViews>
  <sheetFormatPr defaultColWidth="9.00390625" defaultRowHeight="12.75"/>
  <cols>
    <col min="1" max="1" width="5.375" style="0" customWidth="1"/>
    <col min="2" max="2" width="6.625" style="0" customWidth="1"/>
    <col min="3" max="3" width="6.875" style="0" customWidth="1"/>
    <col min="4" max="4" width="6.625" style="0" customWidth="1"/>
    <col min="5" max="5" width="8.625" style="0" customWidth="1"/>
    <col min="6" max="6" width="58.125" style="0" customWidth="1"/>
    <col min="7" max="7" width="23.375" style="0" customWidth="1"/>
  </cols>
  <sheetData>
    <row r="1" ht="13.5" thickBot="1">
      <c r="A1" s="1" t="s">
        <v>82</v>
      </c>
    </row>
    <row r="2" spans="1:7" ht="14.25" customHeight="1" thickBot="1">
      <c r="A2" s="8" t="s">
        <v>178</v>
      </c>
      <c r="B2" s="4" t="s">
        <v>179</v>
      </c>
      <c r="C2" s="4" t="s">
        <v>28</v>
      </c>
      <c r="D2" s="4" t="s">
        <v>25</v>
      </c>
      <c r="E2" s="4" t="s">
        <v>26</v>
      </c>
      <c r="F2" s="27" t="s">
        <v>27</v>
      </c>
      <c r="G2" s="20" t="s">
        <v>689</v>
      </c>
    </row>
    <row r="3" spans="1:7" ht="12.75" hidden="1">
      <c r="A3" s="26">
        <v>910</v>
      </c>
      <c r="B3" s="93">
        <v>6171</v>
      </c>
      <c r="C3" s="93">
        <v>5136</v>
      </c>
      <c r="D3" s="26">
        <v>10</v>
      </c>
      <c r="E3" s="93">
        <v>0</v>
      </c>
      <c r="F3" s="93" t="s">
        <v>43</v>
      </c>
      <c r="G3" s="74">
        <v>0</v>
      </c>
    </row>
    <row r="4" spans="1:7" ht="12.75">
      <c r="A4" s="26">
        <v>910</v>
      </c>
      <c r="B4" s="26">
        <v>6171</v>
      </c>
      <c r="C4" s="26">
        <v>5137</v>
      </c>
      <c r="D4" s="26">
        <v>10</v>
      </c>
      <c r="E4" s="26">
        <v>0</v>
      </c>
      <c r="F4" s="26" t="s">
        <v>301</v>
      </c>
      <c r="G4" s="74">
        <v>590</v>
      </c>
    </row>
    <row r="5" spans="1:7" ht="12.75">
      <c r="A5" s="26">
        <v>910</v>
      </c>
      <c r="B5" s="26">
        <v>6171</v>
      </c>
      <c r="C5" s="26">
        <v>5139</v>
      </c>
      <c r="D5" s="26">
        <v>10</v>
      </c>
      <c r="E5" s="26">
        <v>0</v>
      </c>
      <c r="F5" s="26" t="s">
        <v>188</v>
      </c>
      <c r="G5" s="74">
        <v>700</v>
      </c>
    </row>
    <row r="6" spans="1:7" ht="12.75">
      <c r="A6" s="26">
        <v>910</v>
      </c>
      <c r="B6" s="26">
        <v>6171</v>
      </c>
      <c r="C6" s="26">
        <v>5166</v>
      </c>
      <c r="D6" s="26">
        <v>10</v>
      </c>
      <c r="E6" s="26">
        <v>0</v>
      </c>
      <c r="F6" s="26" t="s">
        <v>189</v>
      </c>
      <c r="G6" s="74">
        <v>400</v>
      </c>
    </row>
    <row r="7" spans="1:7" ht="12.75">
      <c r="A7" s="26">
        <v>910</v>
      </c>
      <c r="B7" s="26">
        <v>6171</v>
      </c>
      <c r="C7" s="26">
        <v>5168</v>
      </c>
      <c r="D7" s="26">
        <v>10</v>
      </c>
      <c r="E7" s="26">
        <v>0</v>
      </c>
      <c r="F7" s="26" t="s">
        <v>414</v>
      </c>
      <c r="G7" s="74">
        <v>2772</v>
      </c>
    </row>
    <row r="8" spans="1:7" ht="12.75">
      <c r="A8" s="26">
        <v>910</v>
      </c>
      <c r="B8" s="26">
        <v>6171</v>
      </c>
      <c r="C8" s="26">
        <v>5169</v>
      </c>
      <c r="D8" s="26">
        <v>10</v>
      </c>
      <c r="E8" s="26">
        <v>0</v>
      </c>
      <c r="F8" s="26" t="s">
        <v>190</v>
      </c>
      <c r="G8" s="74">
        <v>300</v>
      </c>
    </row>
    <row r="9" spans="1:7" ht="12.75">
      <c r="A9" s="26">
        <v>910</v>
      </c>
      <c r="B9" s="26">
        <v>6171</v>
      </c>
      <c r="C9" s="26">
        <v>5171</v>
      </c>
      <c r="D9" s="26">
        <v>10</v>
      </c>
      <c r="E9" s="26">
        <v>0</v>
      </c>
      <c r="F9" s="26" t="s">
        <v>355</v>
      </c>
      <c r="G9" s="74">
        <v>400</v>
      </c>
    </row>
    <row r="10" spans="1:7" ht="12.75">
      <c r="A10" s="26">
        <v>910</v>
      </c>
      <c r="B10" s="26">
        <v>6171</v>
      </c>
      <c r="C10" s="26">
        <v>5172</v>
      </c>
      <c r="D10" s="26">
        <v>10</v>
      </c>
      <c r="E10" s="26">
        <v>0</v>
      </c>
      <c r="F10" s="26" t="s">
        <v>859</v>
      </c>
      <c r="G10" s="74">
        <v>500</v>
      </c>
    </row>
    <row r="11" spans="1:7" ht="12.75">
      <c r="A11" s="26">
        <v>910</v>
      </c>
      <c r="B11" s="35">
        <v>6171</v>
      </c>
      <c r="C11" s="35">
        <v>5175</v>
      </c>
      <c r="D11" s="26">
        <v>10</v>
      </c>
      <c r="E11" s="35">
        <v>0</v>
      </c>
      <c r="F11" s="35" t="s">
        <v>33</v>
      </c>
      <c r="G11" s="74">
        <v>6</v>
      </c>
    </row>
    <row r="12" spans="1:7" ht="13.5" thickBot="1">
      <c r="A12" s="26">
        <v>910</v>
      </c>
      <c r="B12" s="35">
        <v>6171</v>
      </c>
      <c r="C12" s="35">
        <v>5162</v>
      </c>
      <c r="D12" s="26">
        <v>1010</v>
      </c>
      <c r="E12" s="35">
        <v>0</v>
      </c>
      <c r="F12" s="35" t="s">
        <v>855</v>
      </c>
      <c r="G12" s="310">
        <v>1129</v>
      </c>
    </row>
    <row r="13" spans="1:9" ht="13.5" thickBot="1">
      <c r="A13" s="307" t="s">
        <v>176</v>
      </c>
      <c r="B13" s="308"/>
      <c r="C13" s="308"/>
      <c r="D13" s="308"/>
      <c r="E13" s="308"/>
      <c r="F13" s="311"/>
      <c r="G13" s="63">
        <f>SUM(G3:G12)</f>
        <v>6797</v>
      </c>
      <c r="I13" s="22"/>
    </row>
    <row r="14" spans="1:7" ht="16.5" customHeight="1">
      <c r="A14" s="41"/>
      <c r="B14" s="24"/>
      <c r="C14" s="24"/>
      <c r="D14" s="24"/>
      <c r="E14" s="24"/>
      <c r="F14" s="24"/>
      <c r="G14" s="64"/>
    </row>
    <row r="15" spans="1:7" ht="12.75" hidden="1">
      <c r="A15" s="53" t="s">
        <v>48</v>
      </c>
      <c r="B15" s="54"/>
      <c r="C15" s="54"/>
      <c r="D15" s="54"/>
      <c r="E15" s="54"/>
      <c r="F15" s="54"/>
      <c r="G15" s="22"/>
    </row>
    <row r="16" spans="1:7" ht="14.25" customHeight="1" hidden="1">
      <c r="A16" s="555" t="s">
        <v>429</v>
      </c>
      <c r="B16" s="558"/>
      <c r="C16" s="558"/>
      <c r="D16" s="558"/>
      <c r="E16" s="558"/>
      <c r="F16" s="558"/>
      <c r="G16" s="558"/>
    </row>
    <row r="17" spans="1:7" ht="12.75" hidden="1">
      <c r="A17" s="56"/>
      <c r="B17" s="22"/>
      <c r="C17" s="22"/>
      <c r="D17" s="22"/>
      <c r="E17" s="22"/>
      <c r="F17" s="22"/>
      <c r="G17" s="22"/>
    </row>
    <row r="18" spans="1:7" ht="12.75">
      <c r="A18" s="1" t="s">
        <v>161</v>
      </c>
      <c r="G18" s="22"/>
    </row>
    <row r="19" spans="1:7" ht="12.75" customHeight="1">
      <c r="A19" s="555" t="s">
        <v>565</v>
      </c>
      <c r="B19" s="560"/>
      <c r="C19" s="560"/>
      <c r="D19" s="560"/>
      <c r="E19" s="560"/>
      <c r="F19" s="560"/>
      <c r="G19" s="560"/>
    </row>
    <row r="20" ht="12" customHeight="1">
      <c r="A20" s="32"/>
    </row>
    <row r="21" ht="12.75">
      <c r="A21" s="1" t="s">
        <v>857</v>
      </c>
    </row>
    <row r="22" spans="1:7" ht="27" customHeight="1">
      <c r="A22" s="560" t="s">
        <v>423</v>
      </c>
      <c r="B22" s="560"/>
      <c r="C22" s="560"/>
      <c r="D22" s="560"/>
      <c r="E22" s="560"/>
      <c r="F22" s="560"/>
      <c r="G22" s="560"/>
    </row>
    <row r="23" spans="1:7" ht="18" customHeight="1">
      <c r="A23" s="48"/>
      <c r="B23" s="48"/>
      <c r="C23" s="48"/>
      <c r="D23" s="48"/>
      <c r="E23" s="48"/>
      <c r="F23" s="48"/>
      <c r="G23" s="48"/>
    </row>
    <row r="24" ht="18" customHeight="1">
      <c r="A24" s="1" t="s">
        <v>212</v>
      </c>
    </row>
    <row r="25" spans="1:7" ht="18" customHeight="1">
      <c r="A25" s="560" t="s">
        <v>460</v>
      </c>
      <c r="B25" s="560"/>
      <c r="C25" s="560"/>
      <c r="D25" s="560"/>
      <c r="E25" s="560"/>
      <c r="F25" s="560"/>
      <c r="G25" s="560"/>
    </row>
    <row r="26" spans="1:7" ht="12.75" customHeight="1">
      <c r="A26" s="48"/>
      <c r="B26" s="48"/>
      <c r="C26" s="48"/>
      <c r="D26" s="48"/>
      <c r="E26" s="48"/>
      <c r="F26" s="48"/>
      <c r="G26" s="48"/>
    </row>
    <row r="27" ht="18" customHeight="1">
      <c r="A27" s="1" t="s">
        <v>416</v>
      </c>
    </row>
    <row r="28" spans="1:7" ht="39.75" customHeight="1">
      <c r="A28" s="560" t="s">
        <v>805</v>
      </c>
      <c r="B28" s="560"/>
      <c r="C28" s="560"/>
      <c r="D28" s="560"/>
      <c r="E28" s="560"/>
      <c r="F28" s="560"/>
      <c r="G28" s="560"/>
    </row>
    <row r="29" spans="1:7" ht="17.25" customHeight="1">
      <c r="A29" s="48"/>
      <c r="B29" s="48"/>
      <c r="C29" s="48"/>
      <c r="D29" s="48"/>
      <c r="E29" s="48"/>
      <c r="F29" s="48"/>
      <c r="G29" s="48"/>
    </row>
    <row r="30" ht="12.75">
      <c r="A30" s="1" t="s">
        <v>382</v>
      </c>
    </row>
    <row r="31" spans="1:7" ht="25.5" customHeight="1">
      <c r="A31" s="560" t="s">
        <v>696</v>
      </c>
      <c r="B31" s="560"/>
      <c r="C31" s="560"/>
      <c r="D31" s="560"/>
      <c r="E31" s="560"/>
      <c r="F31" s="560"/>
      <c r="G31" s="560"/>
    </row>
    <row r="33" spans="1:6" ht="12.75">
      <c r="A33" s="1" t="s">
        <v>24</v>
      </c>
      <c r="B33" s="1"/>
      <c r="C33" s="1"/>
      <c r="D33" s="1"/>
      <c r="E33" s="1"/>
      <c r="F33" s="1"/>
    </row>
    <row r="34" spans="1:7" ht="14.25" customHeight="1">
      <c r="A34" s="560" t="s">
        <v>461</v>
      </c>
      <c r="B34" s="560"/>
      <c r="C34" s="560"/>
      <c r="D34" s="560"/>
      <c r="E34" s="560"/>
      <c r="F34" s="560"/>
      <c r="G34" s="560"/>
    </row>
    <row r="36" ht="12.75">
      <c r="A36" s="1" t="s">
        <v>860</v>
      </c>
    </row>
    <row r="37" spans="1:7" ht="13.5" customHeight="1">
      <c r="A37" s="558" t="s">
        <v>566</v>
      </c>
      <c r="B37" s="558"/>
      <c r="C37" s="558"/>
      <c r="D37" s="558"/>
      <c r="E37" s="558"/>
      <c r="F37" s="558"/>
      <c r="G37" s="558"/>
    </row>
    <row r="38" spans="1:7" ht="18" customHeight="1">
      <c r="A38" s="48"/>
      <c r="B38" s="48"/>
      <c r="C38" s="48"/>
      <c r="D38" s="48"/>
      <c r="E38" s="48"/>
      <c r="F38" s="48"/>
      <c r="G38" s="48"/>
    </row>
    <row r="39" spans="1:7" ht="15.75" customHeight="1">
      <c r="A39" s="1" t="s">
        <v>296</v>
      </c>
      <c r="B39" s="48"/>
      <c r="C39" s="48"/>
      <c r="D39" s="48"/>
      <c r="E39" s="48"/>
      <c r="F39" s="48"/>
      <c r="G39" s="48"/>
    </row>
    <row r="40" spans="1:7" ht="13.5" customHeight="1">
      <c r="A40" s="558" t="s">
        <v>297</v>
      </c>
      <c r="B40" s="558"/>
      <c r="C40" s="558"/>
      <c r="D40" s="558"/>
      <c r="E40" s="558"/>
      <c r="F40" s="558"/>
      <c r="G40" s="558"/>
    </row>
    <row r="41" spans="1:7" ht="12.75" customHeight="1">
      <c r="A41" s="48"/>
      <c r="B41" s="48"/>
      <c r="C41" s="48"/>
      <c r="D41" s="48"/>
      <c r="E41" s="48"/>
      <c r="F41" s="48"/>
      <c r="G41" s="48"/>
    </row>
    <row r="42" ht="12.75">
      <c r="A42" s="28" t="s">
        <v>310</v>
      </c>
    </row>
    <row r="43" spans="1:9" ht="12.75">
      <c r="A43" s="1" t="s">
        <v>858</v>
      </c>
      <c r="I43" s="22"/>
    </row>
    <row r="44" spans="1:7" ht="15" customHeight="1">
      <c r="A44" s="559" t="s">
        <v>780</v>
      </c>
      <c r="B44" s="558"/>
      <c r="C44" s="558"/>
      <c r="D44" s="558"/>
      <c r="E44" s="558"/>
      <c r="F44" s="558"/>
      <c r="G44" s="558"/>
    </row>
    <row r="45" spans="6:7" ht="12.75">
      <c r="F45" s="22"/>
      <c r="G45" s="22"/>
    </row>
    <row r="46" spans="6:7" ht="12.75">
      <c r="F46" s="22" t="s">
        <v>417</v>
      </c>
      <c r="G46" s="22"/>
    </row>
    <row r="47" ht="12.75">
      <c r="F47" s="22"/>
    </row>
    <row r="48" ht="12.75">
      <c r="F48" s="22"/>
    </row>
    <row r="49" ht="12.75">
      <c r="F49" s="22"/>
    </row>
  </sheetData>
  <sheetProtection/>
  <mergeCells count="10">
    <mergeCell ref="A34:G34"/>
    <mergeCell ref="A37:G37"/>
    <mergeCell ref="A44:G44"/>
    <mergeCell ref="A40:G40"/>
    <mergeCell ref="A16:G16"/>
    <mergeCell ref="A19:G19"/>
    <mergeCell ref="A22:G22"/>
    <mergeCell ref="A31:G31"/>
    <mergeCell ref="A25:G25"/>
    <mergeCell ref="A28:G2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1.xml><?xml version="1.0" encoding="utf-8"?>
<worksheet xmlns="http://schemas.openxmlformats.org/spreadsheetml/2006/main" xmlns:r="http://schemas.openxmlformats.org/officeDocument/2006/relationships">
  <dimension ref="A1:I10"/>
  <sheetViews>
    <sheetView zoomScalePageLayoutView="0" workbookViewId="0" topLeftCell="A1">
      <selection activeCell="F15" sqref="F15"/>
    </sheetView>
  </sheetViews>
  <sheetFormatPr defaultColWidth="9.00390625" defaultRowHeight="12.75"/>
  <cols>
    <col min="1" max="1" width="6.125" style="0" customWidth="1"/>
    <col min="2" max="2" width="6.00390625" style="0" customWidth="1"/>
    <col min="3" max="3" width="6.75390625" style="0" customWidth="1"/>
    <col min="4" max="4" width="5.375" style="0" customWidth="1"/>
    <col min="5" max="5" width="6.375" style="0" customWidth="1"/>
    <col min="6" max="6" width="60.75390625" style="0" customWidth="1"/>
    <col min="7" max="7" width="23.625" style="0" customWidth="1"/>
  </cols>
  <sheetData>
    <row r="1" ht="13.5" thickBot="1">
      <c r="A1" s="1" t="s">
        <v>332</v>
      </c>
    </row>
    <row r="2" spans="1:7" ht="14.25" customHeight="1" thickBot="1">
      <c r="A2" s="8" t="s">
        <v>178</v>
      </c>
      <c r="B2" s="4" t="s">
        <v>179</v>
      </c>
      <c r="C2" s="4" t="s">
        <v>28</v>
      </c>
      <c r="D2" s="4" t="s">
        <v>25</v>
      </c>
      <c r="E2" s="4" t="s">
        <v>26</v>
      </c>
      <c r="F2" s="27" t="s">
        <v>27</v>
      </c>
      <c r="G2" s="20" t="s">
        <v>689</v>
      </c>
    </row>
    <row r="3" spans="1:7" s="11" customFormat="1" ht="12.75">
      <c r="A3" s="2">
        <v>683</v>
      </c>
      <c r="B3" s="2">
        <v>3392</v>
      </c>
      <c r="C3" s="2">
        <v>5221</v>
      </c>
      <c r="D3" s="2">
        <v>83</v>
      </c>
      <c r="E3" s="2">
        <v>0</v>
      </c>
      <c r="F3" s="2" t="s">
        <v>488</v>
      </c>
      <c r="G3" s="74">
        <v>3750</v>
      </c>
    </row>
    <row r="4" spans="1:7" ht="12.75">
      <c r="A4" s="6">
        <v>582</v>
      </c>
      <c r="B4" s="6">
        <v>4351</v>
      </c>
      <c r="C4" s="6">
        <v>5331</v>
      </c>
      <c r="D4" s="6">
        <v>82</v>
      </c>
      <c r="E4" s="6">
        <v>0</v>
      </c>
      <c r="F4" s="6" t="s">
        <v>141</v>
      </c>
      <c r="G4" s="74">
        <v>12220</v>
      </c>
    </row>
    <row r="5" spans="1:7" ht="12.75">
      <c r="A5" s="2">
        <v>481</v>
      </c>
      <c r="B5" s="2">
        <v>3233</v>
      </c>
      <c r="C5" s="2">
        <v>5331</v>
      </c>
      <c r="D5" s="2">
        <v>81</v>
      </c>
      <c r="E5" s="2">
        <v>0</v>
      </c>
      <c r="F5" s="2" t="s">
        <v>435</v>
      </c>
      <c r="G5" s="74">
        <v>750</v>
      </c>
    </row>
    <row r="6" spans="1:7" ht="13.5" thickBot="1">
      <c r="A6" s="6">
        <v>451</v>
      </c>
      <c r="B6" s="6">
        <v>3119</v>
      </c>
      <c r="C6" s="6">
        <v>5331</v>
      </c>
      <c r="D6" s="6">
        <v>51</v>
      </c>
      <c r="E6" s="72">
        <v>0</v>
      </c>
      <c r="F6" s="6" t="s">
        <v>153</v>
      </c>
      <c r="G6" s="458">
        <v>1000</v>
      </c>
    </row>
    <row r="7" spans="1:9" ht="13.5" thickBot="1">
      <c r="A7" s="9" t="s">
        <v>176</v>
      </c>
      <c r="B7" s="10"/>
      <c r="C7" s="10"/>
      <c r="D7" s="13"/>
      <c r="E7" s="10"/>
      <c r="F7" s="15"/>
      <c r="G7" s="71">
        <f>G6+G5+G4+G3</f>
        <v>17720</v>
      </c>
      <c r="I7" s="22"/>
    </row>
    <row r="8" ht="12.75">
      <c r="G8" s="22"/>
    </row>
    <row r="9" ht="12.75">
      <c r="G9" s="22"/>
    </row>
    <row r="10" spans="6:7" ht="12.75">
      <c r="F10" s="22"/>
      <c r="G10" s="22"/>
    </row>
  </sheetData>
  <sheetProtection/>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2.xml><?xml version="1.0" encoding="utf-8"?>
<worksheet xmlns="http://schemas.openxmlformats.org/spreadsheetml/2006/main" xmlns:r="http://schemas.openxmlformats.org/officeDocument/2006/relationships">
  <dimension ref="A1:I36"/>
  <sheetViews>
    <sheetView zoomScalePageLayoutView="0" workbookViewId="0" topLeftCell="A1">
      <selection activeCell="A43" sqref="A43:A46"/>
    </sheetView>
  </sheetViews>
  <sheetFormatPr defaultColWidth="9.00390625" defaultRowHeight="12.75"/>
  <cols>
    <col min="1" max="1" width="6.00390625" style="0" customWidth="1"/>
    <col min="2" max="2" width="6.625" style="0" customWidth="1"/>
    <col min="3" max="3" width="6.25390625" style="0" customWidth="1"/>
    <col min="4" max="4" width="5.375" style="0" customWidth="1"/>
    <col min="5" max="5" width="6.625" style="0" customWidth="1"/>
    <col min="6" max="6" width="60.625" style="0" customWidth="1"/>
    <col min="7" max="7" width="24.625" style="0" customWidth="1"/>
  </cols>
  <sheetData>
    <row r="1" ht="13.5" thickBot="1">
      <c r="A1" s="1" t="s">
        <v>83</v>
      </c>
    </row>
    <row r="2" spans="1:9" ht="14.25" customHeight="1" thickBot="1">
      <c r="A2" s="8" t="s">
        <v>178</v>
      </c>
      <c r="B2" s="4" t="s">
        <v>179</v>
      </c>
      <c r="C2" s="4" t="s">
        <v>28</v>
      </c>
      <c r="D2" s="4" t="s">
        <v>25</v>
      </c>
      <c r="E2" s="4" t="s">
        <v>26</v>
      </c>
      <c r="F2" s="27" t="s">
        <v>27</v>
      </c>
      <c r="G2" s="20" t="s">
        <v>689</v>
      </c>
      <c r="I2" s="32"/>
    </row>
    <row r="3" spans="1:7" ht="12.75">
      <c r="A3" s="26">
        <v>454</v>
      </c>
      <c r="B3" s="93">
        <v>3111</v>
      </c>
      <c r="C3" s="93">
        <v>5331</v>
      </c>
      <c r="D3" s="26">
        <v>470</v>
      </c>
      <c r="E3" s="93">
        <v>0</v>
      </c>
      <c r="F3" s="93" t="s">
        <v>321</v>
      </c>
      <c r="G3" s="74">
        <v>813.8</v>
      </c>
    </row>
    <row r="4" spans="1:7" ht="12.75">
      <c r="A4" s="26">
        <v>454</v>
      </c>
      <c r="B4" s="26">
        <v>3111</v>
      </c>
      <c r="C4" s="26">
        <v>5331</v>
      </c>
      <c r="D4" s="93">
        <v>471</v>
      </c>
      <c r="E4" s="26">
        <v>0</v>
      </c>
      <c r="F4" s="26" t="s">
        <v>322</v>
      </c>
      <c r="G4" s="74">
        <v>646.3</v>
      </c>
    </row>
    <row r="5" spans="1:7" ht="12.75">
      <c r="A5" s="26">
        <v>454</v>
      </c>
      <c r="B5" s="26">
        <v>3111</v>
      </c>
      <c r="C5" s="26">
        <v>5331</v>
      </c>
      <c r="D5" s="26">
        <v>472</v>
      </c>
      <c r="E5" s="26">
        <v>0</v>
      </c>
      <c r="F5" s="26" t="s">
        <v>323</v>
      </c>
      <c r="G5" s="74">
        <v>676.9</v>
      </c>
    </row>
    <row r="6" spans="1:7" ht="12.75">
      <c r="A6" s="26">
        <v>454</v>
      </c>
      <c r="B6" s="26">
        <v>3111</v>
      </c>
      <c r="C6" s="26">
        <v>5331</v>
      </c>
      <c r="D6" s="26">
        <v>473</v>
      </c>
      <c r="E6" s="26">
        <v>0</v>
      </c>
      <c r="F6" s="26" t="s">
        <v>324</v>
      </c>
      <c r="G6" s="74">
        <v>712.5</v>
      </c>
    </row>
    <row r="7" spans="1:7" ht="12.75">
      <c r="A7" s="26">
        <v>454</v>
      </c>
      <c r="B7" s="26">
        <v>3111</v>
      </c>
      <c r="C7" s="26">
        <v>5331</v>
      </c>
      <c r="D7" s="26">
        <v>474</v>
      </c>
      <c r="E7" s="26">
        <v>0</v>
      </c>
      <c r="F7" s="26" t="s">
        <v>325</v>
      </c>
      <c r="G7" s="74">
        <v>661.3</v>
      </c>
    </row>
    <row r="8" spans="1:7" ht="12.75">
      <c r="A8" s="26">
        <v>454</v>
      </c>
      <c r="B8" s="26">
        <v>3111</v>
      </c>
      <c r="C8" s="26">
        <v>5331</v>
      </c>
      <c r="D8" s="26">
        <v>475</v>
      </c>
      <c r="E8" s="26">
        <v>0</v>
      </c>
      <c r="F8" s="26" t="s">
        <v>133</v>
      </c>
      <c r="G8" s="74">
        <v>684</v>
      </c>
    </row>
    <row r="9" spans="1:7" ht="12.75">
      <c r="A9" s="26">
        <v>454</v>
      </c>
      <c r="B9" s="26">
        <v>3111</v>
      </c>
      <c r="C9" s="26">
        <v>5331</v>
      </c>
      <c r="D9" s="26">
        <v>476</v>
      </c>
      <c r="E9" s="26">
        <v>0</v>
      </c>
      <c r="F9" s="26" t="s">
        <v>221</v>
      </c>
      <c r="G9" s="74">
        <v>683.2</v>
      </c>
    </row>
    <row r="10" spans="1:7" ht="12.75">
      <c r="A10" s="26">
        <v>454</v>
      </c>
      <c r="B10" s="26">
        <v>3111</v>
      </c>
      <c r="C10" s="26">
        <v>5331</v>
      </c>
      <c r="D10" s="26">
        <v>477</v>
      </c>
      <c r="E10" s="26">
        <v>0</v>
      </c>
      <c r="F10" s="26" t="s">
        <v>222</v>
      </c>
      <c r="G10" s="74">
        <v>641.2</v>
      </c>
    </row>
    <row r="11" spans="1:7" ht="12.75">
      <c r="A11" s="26">
        <v>454</v>
      </c>
      <c r="B11" s="26">
        <v>3111</v>
      </c>
      <c r="C11" s="26">
        <v>5331</v>
      </c>
      <c r="D11" s="26">
        <v>478</v>
      </c>
      <c r="E11" s="26">
        <v>0</v>
      </c>
      <c r="F11" s="26" t="s">
        <v>326</v>
      </c>
      <c r="G11" s="74">
        <v>780.8</v>
      </c>
    </row>
    <row r="12" spans="1:7" ht="12.75">
      <c r="A12" s="26">
        <v>454</v>
      </c>
      <c r="B12" s="26">
        <v>3111</v>
      </c>
      <c r="C12" s="26">
        <v>5331</v>
      </c>
      <c r="D12" s="26">
        <v>479</v>
      </c>
      <c r="E12" s="26">
        <v>0</v>
      </c>
      <c r="F12" s="26" t="s">
        <v>327</v>
      </c>
      <c r="G12" s="74">
        <v>728.7</v>
      </c>
    </row>
    <row r="13" spans="1:7" ht="12.75">
      <c r="A13" s="26">
        <v>454</v>
      </c>
      <c r="B13" s="26">
        <v>3111</v>
      </c>
      <c r="C13" s="26">
        <v>5331</v>
      </c>
      <c r="D13" s="26">
        <v>480</v>
      </c>
      <c r="E13" s="26">
        <v>0</v>
      </c>
      <c r="F13" s="26" t="s">
        <v>328</v>
      </c>
      <c r="G13" s="74">
        <v>720.8</v>
      </c>
    </row>
    <row r="14" spans="1:7" ht="12.75">
      <c r="A14" s="26">
        <v>454</v>
      </c>
      <c r="B14" s="26">
        <v>3111</v>
      </c>
      <c r="C14" s="26">
        <v>5331</v>
      </c>
      <c r="D14" s="26">
        <v>481</v>
      </c>
      <c r="E14" s="26">
        <v>0</v>
      </c>
      <c r="F14" s="26" t="s">
        <v>329</v>
      </c>
      <c r="G14" s="74">
        <v>783.2</v>
      </c>
    </row>
    <row r="15" spans="1:7" ht="12.75">
      <c r="A15" s="26">
        <v>454</v>
      </c>
      <c r="B15" s="26">
        <v>3111</v>
      </c>
      <c r="C15" s="26">
        <v>5331</v>
      </c>
      <c r="D15" s="26">
        <v>482</v>
      </c>
      <c r="E15" s="26">
        <v>0</v>
      </c>
      <c r="F15" s="26" t="s">
        <v>135</v>
      </c>
      <c r="G15" s="74">
        <v>619.3</v>
      </c>
    </row>
    <row r="16" spans="1:7" ht="12.75">
      <c r="A16" s="26">
        <v>454</v>
      </c>
      <c r="B16" s="26">
        <v>3111</v>
      </c>
      <c r="C16" s="26">
        <v>5331</v>
      </c>
      <c r="D16" s="26">
        <v>483</v>
      </c>
      <c r="E16" s="26">
        <v>0</v>
      </c>
      <c r="F16" s="26" t="s">
        <v>303</v>
      </c>
      <c r="G16" s="74">
        <v>786.5</v>
      </c>
    </row>
    <row r="17" spans="1:7" ht="12.75">
      <c r="A17" s="26">
        <v>454</v>
      </c>
      <c r="B17" s="26">
        <v>3111</v>
      </c>
      <c r="C17" s="26">
        <v>5331</v>
      </c>
      <c r="D17" s="26">
        <v>484</v>
      </c>
      <c r="E17" s="26">
        <v>0</v>
      </c>
      <c r="F17" s="26" t="s">
        <v>304</v>
      </c>
      <c r="G17" s="74">
        <v>717.6</v>
      </c>
    </row>
    <row r="18" spans="1:7" ht="12.75">
      <c r="A18" s="26">
        <v>454</v>
      </c>
      <c r="B18" s="26">
        <v>3111</v>
      </c>
      <c r="C18" s="26">
        <v>5331</v>
      </c>
      <c r="D18" s="26">
        <v>485</v>
      </c>
      <c r="E18" s="26">
        <v>0</v>
      </c>
      <c r="F18" s="26" t="s">
        <v>523</v>
      </c>
      <c r="G18" s="74">
        <v>615.3</v>
      </c>
    </row>
    <row r="19" spans="1:7" ht="12.75">
      <c r="A19" s="26">
        <v>454</v>
      </c>
      <c r="B19" s="26">
        <v>3111</v>
      </c>
      <c r="C19" s="26">
        <v>5331</v>
      </c>
      <c r="D19" s="26">
        <v>486</v>
      </c>
      <c r="E19" s="26">
        <v>0</v>
      </c>
      <c r="F19" s="26" t="s">
        <v>524</v>
      </c>
      <c r="G19" s="74">
        <v>618.2</v>
      </c>
    </row>
    <row r="20" spans="1:7" ht="12.75">
      <c r="A20" s="26">
        <v>454</v>
      </c>
      <c r="B20" s="26">
        <v>3111</v>
      </c>
      <c r="C20" s="26">
        <v>5331</v>
      </c>
      <c r="D20" s="26">
        <v>487</v>
      </c>
      <c r="E20" s="26">
        <v>0</v>
      </c>
      <c r="F20" s="26" t="s">
        <v>305</v>
      </c>
      <c r="G20" s="74">
        <v>645.6</v>
      </c>
    </row>
    <row r="21" spans="1:7" ht="12.75">
      <c r="A21" s="26">
        <v>454</v>
      </c>
      <c r="B21" s="26">
        <v>3111</v>
      </c>
      <c r="C21" s="26">
        <v>5331</v>
      </c>
      <c r="D21" s="26">
        <v>488</v>
      </c>
      <c r="E21" s="26">
        <v>0</v>
      </c>
      <c r="F21" s="26" t="s">
        <v>306</v>
      </c>
      <c r="G21" s="74">
        <v>764.2</v>
      </c>
    </row>
    <row r="22" spans="1:7" ht="12.75">
      <c r="A22" s="26">
        <v>454</v>
      </c>
      <c r="B22" s="26">
        <v>3111</v>
      </c>
      <c r="C22" s="26">
        <v>5331</v>
      </c>
      <c r="D22" s="26">
        <v>489</v>
      </c>
      <c r="E22" s="26">
        <v>0</v>
      </c>
      <c r="F22" s="26" t="s">
        <v>307</v>
      </c>
      <c r="G22" s="74">
        <v>1105.3</v>
      </c>
    </row>
    <row r="23" spans="1:7" ht="12.75">
      <c r="A23" s="26">
        <v>454</v>
      </c>
      <c r="B23" s="26">
        <v>3111</v>
      </c>
      <c r="C23" s="26">
        <v>5331</v>
      </c>
      <c r="D23" s="26">
        <v>490</v>
      </c>
      <c r="E23" s="26">
        <v>0</v>
      </c>
      <c r="F23" s="26" t="s">
        <v>345</v>
      </c>
      <c r="G23" s="74">
        <v>668.9</v>
      </c>
    </row>
    <row r="24" spans="1:9" ht="13.5" thickBot="1">
      <c r="A24" s="35">
        <v>454</v>
      </c>
      <c r="B24" s="35">
        <v>3111</v>
      </c>
      <c r="C24" s="35">
        <v>5331</v>
      </c>
      <c r="D24" s="35">
        <v>491</v>
      </c>
      <c r="E24" s="35">
        <v>0</v>
      </c>
      <c r="F24" s="35" t="s">
        <v>496</v>
      </c>
      <c r="G24" s="310">
        <v>1172.7</v>
      </c>
      <c r="H24" s="51"/>
      <c r="I24" s="16"/>
    </row>
    <row r="25" spans="1:9" ht="13.5" thickBot="1">
      <c r="A25" s="307" t="s">
        <v>176</v>
      </c>
      <c r="B25" s="308"/>
      <c r="C25" s="308"/>
      <c r="D25" s="465"/>
      <c r="E25" s="308"/>
      <c r="F25" s="311"/>
      <c r="G25" s="63">
        <f>SUM(G3:G24)</f>
        <v>16246.300000000001</v>
      </c>
      <c r="I25" s="22"/>
    </row>
    <row r="26" spans="1:7" ht="12.75">
      <c r="A26" s="22"/>
      <c r="B26" s="22"/>
      <c r="C26" s="22"/>
      <c r="D26" s="22"/>
      <c r="E26" s="22"/>
      <c r="F26" s="22"/>
      <c r="G26" s="102"/>
    </row>
    <row r="27" spans="1:9" ht="12.75">
      <c r="A27" s="558"/>
      <c r="B27" s="558"/>
      <c r="C27" s="558"/>
      <c r="D27" s="558"/>
      <c r="E27" s="558"/>
      <c r="F27" s="558"/>
      <c r="G27" s="558"/>
      <c r="H27" s="22"/>
      <c r="I27" s="22"/>
    </row>
    <row r="28" spans="1:8" ht="12.75">
      <c r="A28" s="22"/>
      <c r="B28" s="22"/>
      <c r="C28" s="22"/>
      <c r="D28" s="22"/>
      <c r="E28" s="22"/>
      <c r="F28" s="102"/>
      <c r="G28" s="22"/>
      <c r="H28" s="22"/>
    </row>
    <row r="29" spans="1:9" ht="12.75">
      <c r="A29" s="22"/>
      <c r="B29" s="22"/>
      <c r="C29" s="22"/>
      <c r="D29" s="22"/>
      <c r="E29" s="22"/>
      <c r="F29" s="22"/>
      <c r="G29" s="102"/>
      <c r="H29" s="22"/>
      <c r="I29" s="22"/>
    </row>
    <row r="30" ht="12.75">
      <c r="G30" s="21"/>
    </row>
    <row r="31" ht="12.75">
      <c r="G31" s="21"/>
    </row>
    <row r="32" ht="12.75">
      <c r="G32" s="21"/>
    </row>
    <row r="33" ht="12.75">
      <c r="G33" s="21"/>
    </row>
    <row r="34" ht="12.75">
      <c r="G34" s="21"/>
    </row>
    <row r="35" ht="12.75">
      <c r="G35" s="21"/>
    </row>
    <row r="36" ht="12.75">
      <c r="G36" s="21"/>
    </row>
  </sheetData>
  <sheetProtection/>
  <mergeCells count="1">
    <mergeCell ref="A27:G2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3.xml><?xml version="1.0" encoding="utf-8"?>
<worksheet xmlns="http://schemas.openxmlformats.org/spreadsheetml/2006/main" xmlns:r="http://schemas.openxmlformats.org/officeDocument/2006/relationships">
  <dimension ref="A1:J18"/>
  <sheetViews>
    <sheetView zoomScalePageLayoutView="0" workbookViewId="0" topLeftCell="A1">
      <selection activeCell="G20" sqref="G20"/>
    </sheetView>
  </sheetViews>
  <sheetFormatPr defaultColWidth="9.00390625" defaultRowHeight="12.75"/>
  <cols>
    <col min="1" max="1" width="5.875" style="0" customWidth="1"/>
    <col min="2" max="2" width="7.00390625" style="0" customWidth="1"/>
    <col min="3" max="3" width="6.375" style="0" customWidth="1"/>
    <col min="4" max="4" width="6.25390625" style="0" customWidth="1"/>
    <col min="5" max="5" width="6.375" style="0" customWidth="1"/>
    <col min="6" max="6" width="61.00390625" style="0" customWidth="1"/>
    <col min="7" max="7" width="22.25390625" style="0" customWidth="1"/>
  </cols>
  <sheetData>
    <row r="1" ht="13.5" thickBot="1">
      <c r="A1" s="1" t="s">
        <v>84</v>
      </c>
    </row>
    <row r="2" spans="1:9" ht="14.25" customHeight="1" thickBot="1">
      <c r="A2" s="8" t="s">
        <v>178</v>
      </c>
      <c r="B2" s="4" t="s">
        <v>179</v>
      </c>
      <c r="C2" s="4" t="s">
        <v>28</v>
      </c>
      <c r="D2" s="4" t="s">
        <v>25</v>
      </c>
      <c r="E2" s="4" t="s">
        <v>26</v>
      </c>
      <c r="F2" s="27" t="s">
        <v>27</v>
      </c>
      <c r="G2" s="20" t="s">
        <v>689</v>
      </c>
      <c r="I2" s="32"/>
    </row>
    <row r="3" spans="1:7" ht="12.75">
      <c r="A3" s="26">
        <v>453</v>
      </c>
      <c r="B3" s="93">
        <v>3113</v>
      </c>
      <c r="C3" s="93">
        <v>5331</v>
      </c>
      <c r="D3" s="26">
        <v>450</v>
      </c>
      <c r="E3" s="93">
        <v>0</v>
      </c>
      <c r="F3" s="93" t="s">
        <v>34</v>
      </c>
      <c r="G3" s="74">
        <v>5498.6</v>
      </c>
    </row>
    <row r="4" spans="1:7" ht="12.75">
      <c r="A4" s="26">
        <v>453</v>
      </c>
      <c r="B4" s="26">
        <v>3113</v>
      </c>
      <c r="C4" s="26">
        <v>5331</v>
      </c>
      <c r="D4" s="93">
        <v>451</v>
      </c>
      <c r="E4" s="26">
        <v>0</v>
      </c>
      <c r="F4" s="26" t="s">
        <v>35</v>
      </c>
      <c r="G4" s="74">
        <v>3578.8</v>
      </c>
    </row>
    <row r="5" spans="1:7" ht="12.75">
      <c r="A5" s="26">
        <v>453</v>
      </c>
      <c r="B5" s="26">
        <v>3113</v>
      </c>
      <c r="C5" s="26">
        <v>5331</v>
      </c>
      <c r="D5" s="26">
        <v>453</v>
      </c>
      <c r="E5" s="26">
        <v>0</v>
      </c>
      <c r="F5" s="26" t="s">
        <v>87</v>
      </c>
      <c r="G5" s="74">
        <v>4742.5</v>
      </c>
    </row>
    <row r="6" spans="1:7" ht="12.75">
      <c r="A6" s="26">
        <v>453</v>
      </c>
      <c r="B6" s="26">
        <v>3113</v>
      </c>
      <c r="C6" s="26">
        <v>5331</v>
      </c>
      <c r="D6" s="26">
        <v>454</v>
      </c>
      <c r="E6" s="26">
        <v>0</v>
      </c>
      <c r="F6" s="26" t="s">
        <v>348</v>
      </c>
      <c r="G6" s="74">
        <v>3514.9</v>
      </c>
    </row>
    <row r="7" spans="1:7" ht="12.75">
      <c r="A7" s="26">
        <v>453</v>
      </c>
      <c r="B7" s="26">
        <v>3113</v>
      </c>
      <c r="C7" s="26">
        <v>5331</v>
      </c>
      <c r="D7" s="26">
        <v>455</v>
      </c>
      <c r="E7" s="26">
        <v>0</v>
      </c>
      <c r="F7" s="26" t="s">
        <v>349</v>
      </c>
      <c r="G7" s="74">
        <v>3242.9</v>
      </c>
    </row>
    <row r="8" spans="1:7" ht="12.75">
      <c r="A8" s="26">
        <v>453</v>
      </c>
      <c r="B8" s="26">
        <v>3113</v>
      </c>
      <c r="C8" s="26">
        <v>5331</v>
      </c>
      <c r="D8" s="26">
        <v>456</v>
      </c>
      <c r="E8" s="26">
        <v>0</v>
      </c>
      <c r="F8" s="26" t="s">
        <v>350</v>
      </c>
      <c r="G8" s="74">
        <v>5464.5</v>
      </c>
    </row>
    <row r="9" spans="1:7" ht="12.75">
      <c r="A9" s="26">
        <v>453</v>
      </c>
      <c r="B9" s="26">
        <v>3113</v>
      </c>
      <c r="C9" s="26">
        <v>5331</v>
      </c>
      <c r="D9" s="26">
        <v>457</v>
      </c>
      <c r="E9" s="26">
        <v>0</v>
      </c>
      <c r="F9" s="26" t="s">
        <v>223</v>
      </c>
      <c r="G9" s="74">
        <v>4024.3</v>
      </c>
    </row>
    <row r="10" spans="1:7" ht="12.75">
      <c r="A10" s="26">
        <v>453</v>
      </c>
      <c r="B10" s="26">
        <v>3113</v>
      </c>
      <c r="C10" s="26">
        <v>5331</v>
      </c>
      <c r="D10" s="26">
        <v>458</v>
      </c>
      <c r="E10" s="26">
        <v>0</v>
      </c>
      <c r="F10" s="26" t="s">
        <v>351</v>
      </c>
      <c r="G10" s="74">
        <v>2999.4</v>
      </c>
    </row>
    <row r="11" spans="1:7" ht="12.75">
      <c r="A11" s="26">
        <v>453</v>
      </c>
      <c r="B11" s="35">
        <v>3113</v>
      </c>
      <c r="C11" s="35">
        <v>5331</v>
      </c>
      <c r="D11" s="35">
        <v>460</v>
      </c>
      <c r="E11" s="35">
        <v>0</v>
      </c>
      <c r="F11" s="35" t="s">
        <v>40</v>
      </c>
      <c r="G11" s="74">
        <v>4836.7</v>
      </c>
    </row>
    <row r="12" spans="1:9" ht="13.5" thickBot="1">
      <c r="A12" s="26">
        <v>453</v>
      </c>
      <c r="B12" s="26">
        <v>3117</v>
      </c>
      <c r="C12" s="26">
        <v>5331</v>
      </c>
      <c r="D12" s="26">
        <v>459</v>
      </c>
      <c r="E12" s="26">
        <v>0</v>
      </c>
      <c r="F12" s="26" t="s">
        <v>52</v>
      </c>
      <c r="G12" s="74">
        <v>1455.2</v>
      </c>
      <c r="H12" s="51"/>
      <c r="I12" s="16"/>
    </row>
    <row r="13" spans="1:9" ht="13.5" thickBot="1">
      <c r="A13" s="307" t="s">
        <v>176</v>
      </c>
      <c r="B13" s="308"/>
      <c r="C13" s="308"/>
      <c r="D13" s="308"/>
      <c r="E13" s="308"/>
      <c r="F13" s="311"/>
      <c r="G13" s="63">
        <f>SUM(G3:G12)</f>
        <v>39357.799999999996</v>
      </c>
      <c r="I13" s="22"/>
    </row>
    <row r="14" spans="1:7" ht="12.75">
      <c r="A14" s="22"/>
      <c r="B14" s="22"/>
      <c r="C14" s="22"/>
      <c r="D14" s="22"/>
      <c r="E14" s="22"/>
      <c r="F14" s="22"/>
      <c r="G14" s="22"/>
    </row>
    <row r="15" spans="1:9" ht="12.75">
      <c r="A15" s="558"/>
      <c r="B15" s="558"/>
      <c r="C15" s="558"/>
      <c r="D15" s="558"/>
      <c r="E15" s="558"/>
      <c r="F15" s="558"/>
      <c r="G15" s="558"/>
      <c r="H15" s="22"/>
      <c r="I15" s="22"/>
    </row>
    <row r="16" spans="1:10" ht="12.75">
      <c r="A16" s="24"/>
      <c r="B16" s="24"/>
      <c r="C16" s="24"/>
      <c r="D16" s="24"/>
      <c r="E16" s="24"/>
      <c r="F16" s="99"/>
      <c r="G16" s="22"/>
      <c r="H16" s="22"/>
      <c r="I16" s="22"/>
      <c r="J16" s="22"/>
    </row>
    <row r="17" spans="1:10" ht="12.75">
      <c r="A17" s="24"/>
      <c r="B17" s="24"/>
      <c r="C17" s="24"/>
      <c r="D17" s="24"/>
      <c r="E17" s="24"/>
      <c r="F17" s="24"/>
      <c r="G17" s="99"/>
      <c r="H17" s="22"/>
      <c r="I17" s="22"/>
      <c r="J17" s="22"/>
    </row>
    <row r="18" spans="1:7" ht="12.75">
      <c r="A18" s="22"/>
      <c r="B18" s="22"/>
      <c r="C18" s="22"/>
      <c r="D18" s="22"/>
      <c r="E18" s="22"/>
      <c r="F18" s="22"/>
      <c r="G18" s="22"/>
    </row>
  </sheetData>
  <sheetProtection/>
  <mergeCells count="1">
    <mergeCell ref="A15:G15"/>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4.xml><?xml version="1.0" encoding="utf-8"?>
<worksheet xmlns="http://schemas.openxmlformats.org/spreadsheetml/2006/main" xmlns:r="http://schemas.openxmlformats.org/officeDocument/2006/relationships">
  <dimension ref="A1:K13"/>
  <sheetViews>
    <sheetView zoomScalePageLayoutView="0" workbookViewId="0" topLeftCell="A1">
      <selection activeCell="D18" sqref="D18"/>
    </sheetView>
  </sheetViews>
  <sheetFormatPr defaultColWidth="9.00390625" defaultRowHeight="12.75"/>
  <cols>
    <col min="1" max="1" width="3.375" style="0" customWidth="1"/>
    <col min="2" max="2" width="33.875" style="0" customWidth="1"/>
    <col min="3" max="3" width="17.00390625" style="0" customWidth="1"/>
    <col min="4" max="4" width="19.25390625" style="0" customWidth="1"/>
    <col min="5" max="5" width="11.375" style="0" customWidth="1"/>
  </cols>
  <sheetData>
    <row r="1" spans="1:5" ht="12.75">
      <c r="A1" s="1" t="s">
        <v>683</v>
      </c>
      <c r="D1" s="1"/>
      <c r="E1" s="449"/>
    </row>
    <row r="2" ht="13.5" thickBot="1">
      <c r="A2" s="1"/>
    </row>
    <row r="3" spans="1:5" ht="14.25" customHeight="1" thickBot="1">
      <c r="A3" s="7"/>
      <c r="B3" s="13" t="s">
        <v>57</v>
      </c>
      <c r="C3" s="272" t="s">
        <v>631</v>
      </c>
      <c r="D3" s="20" t="s">
        <v>689</v>
      </c>
      <c r="E3" s="22"/>
    </row>
    <row r="4" spans="1:5" ht="12.75">
      <c r="A4" s="222" t="s">
        <v>287</v>
      </c>
      <c r="B4" s="223" t="s">
        <v>214</v>
      </c>
      <c r="C4" s="361">
        <v>24185.3</v>
      </c>
      <c r="D4" s="442">
        <f>'Odb. maj., byt. a inv. - inv.v.'!G12</f>
        <v>14531.199999999999</v>
      </c>
      <c r="E4" s="22"/>
    </row>
    <row r="5" spans="1:11" ht="12.75">
      <c r="A5" s="222" t="s">
        <v>288</v>
      </c>
      <c r="B5" s="452" t="s">
        <v>78</v>
      </c>
      <c r="C5" s="361">
        <v>12127.3</v>
      </c>
      <c r="D5" s="439">
        <f>'Odbor školství - inv. výd.'!G8</f>
        <v>13306</v>
      </c>
      <c r="E5" s="22"/>
      <c r="F5" s="22"/>
      <c r="G5" s="22"/>
      <c r="H5" s="22"/>
      <c r="I5" s="22"/>
      <c r="J5" s="22"/>
      <c r="K5" s="22"/>
    </row>
    <row r="6" spans="1:11" ht="12.75">
      <c r="A6" s="222" t="s">
        <v>177</v>
      </c>
      <c r="B6" s="223" t="s">
        <v>82</v>
      </c>
      <c r="C6" s="362">
        <v>1000</v>
      </c>
      <c r="D6" s="439">
        <f>'Odbor informatiky - inv. výdaje'!G4</f>
        <v>1000</v>
      </c>
      <c r="E6" s="22"/>
      <c r="F6" s="22"/>
      <c r="G6" s="22"/>
      <c r="H6" s="22"/>
      <c r="I6" s="22"/>
      <c r="J6" s="22"/>
      <c r="K6" s="22"/>
    </row>
    <row r="7" spans="1:4" ht="12.75">
      <c r="A7" s="222" t="s">
        <v>289</v>
      </c>
      <c r="B7" s="223" t="s">
        <v>80</v>
      </c>
      <c r="C7" s="362">
        <v>3100</v>
      </c>
      <c r="D7" s="439">
        <f>'Odbor hosp.správy - inv. výd. '!G4</f>
        <v>3200</v>
      </c>
    </row>
    <row r="8" spans="1:4" ht="12.75">
      <c r="A8" s="222" t="s">
        <v>90</v>
      </c>
      <c r="B8" s="223" t="s">
        <v>79</v>
      </c>
      <c r="C8" s="362">
        <v>1500</v>
      </c>
      <c r="D8" s="439">
        <f>'Odbor život. prostř. - inv. v.'!G4</f>
        <v>1500</v>
      </c>
    </row>
    <row r="9" spans="1:4" ht="13.5" thickBot="1">
      <c r="A9" s="222" t="s">
        <v>91</v>
      </c>
      <c r="B9" s="221" t="s">
        <v>138</v>
      </c>
      <c r="C9" s="362">
        <v>500</v>
      </c>
      <c r="D9" s="439">
        <f>'Bytový fond - inv. výdaje'!G5</f>
        <v>500</v>
      </c>
    </row>
    <row r="10" spans="1:6" ht="13.5" customHeight="1" thickBot="1">
      <c r="A10" s="7"/>
      <c r="B10" s="13" t="s">
        <v>176</v>
      </c>
      <c r="C10" s="63">
        <f>SUM(C4:C9)</f>
        <v>42412.6</v>
      </c>
      <c r="D10" s="63">
        <f>SUM(D4:D9)</f>
        <v>34037.2</v>
      </c>
      <c r="E10" s="22"/>
      <c r="F10" s="22"/>
    </row>
    <row r="11" spans="3:4" ht="12.75">
      <c r="C11" s="22"/>
      <c r="D11" s="22"/>
    </row>
    <row r="12" spans="3:4" ht="12.75">
      <c r="C12" s="22"/>
      <c r="D12" s="513"/>
    </row>
    <row r="13" spans="2:8" ht="12.75">
      <c r="B13" s="22"/>
      <c r="C13" s="22"/>
      <c r="D13" s="22"/>
      <c r="E13" s="22"/>
      <c r="F13" s="22"/>
      <c r="G13" s="22"/>
      <c r="H13" s="22"/>
    </row>
  </sheetData>
  <sheetProtection/>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5.xml><?xml version="1.0" encoding="utf-8"?>
<worksheet xmlns="http://schemas.openxmlformats.org/spreadsheetml/2006/main" xmlns:r="http://schemas.openxmlformats.org/officeDocument/2006/relationships">
  <dimension ref="A1:I40"/>
  <sheetViews>
    <sheetView zoomScalePageLayoutView="0" workbookViewId="0" topLeftCell="A8">
      <selection activeCell="A34" sqref="A34"/>
    </sheetView>
  </sheetViews>
  <sheetFormatPr defaultColWidth="9.00390625" defaultRowHeight="12.75"/>
  <cols>
    <col min="1" max="1" width="5.75390625" style="0" customWidth="1"/>
    <col min="2" max="2" width="7.25390625" style="0" customWidth="1"/>
    <col min="3" max="4" width="6.75390625" style="0" customWidth="1"/>
    <col min="5" max="5" width="7.375" style="0" customWidth="1"/>
    <col min="6" max="6" width="57.625" style="0" customWidth="1"/>
    <col min="7" max="7" width="22.875" style="0" customWidth="1"/>
  </cols>
  <sheetData>
    <row r="1" spans="1:6" ht="13.5" thickBot="1">
      <c r="A1" s="37" t="s">
        <v>375</v>
      </c>
      <c r="B1" s="38"/>
      <c r="C1" s="38"/>
      <c r="D1" s="38"/>
      <c r="E1" s="38"/>
      <c r="F1" s="38"/>
    </row>
    <row r="2" spans="1:9" ht="14.25" customHeight="1" thickBot="1">
      <c r="A2" s="5" t="s">
        <v>178</v>
      </c>
      <c r="B2" s="224" t="s">
        <v>179</v>
      </c>
      <c r="C2" s="4" t="s">
        <v>28</v>
      </c>
      <c r="D2" s="4" t="s">
        <v>25</v>
      </c>
      <c r="E2" s="4" t="s">
        <v>26</v>
      </c>
      <c r="F2" s="27" t="s">
        <v>27</v>
      </c>
      <c r="G2" s="20" t="s">
        <v>689</v>
      </c>
      <c r="I2" s="32"/>
    </row>
    <row r="3" spans="1:9" ht="14.25" customHeight="1" hidden="1">
      <c r="A3" s="349">
        <v>118</v>
      </c>
      <c r="B3" s="349">
        <v>3619</v>
      </c>
      <c r="C3" s="349">
        <v>6121</v>
      </c>
      <c r="D3" s="349">
        <v>18</v>
      </c>
      <c r="E3" s="349">
        <v>12</v>
      </c>
      <c r="F3" s="93" t="s">
        <v>376</v>
      </c>
      <c r="G3" s="359">
        <v>0</v>
      </c>
      <c r="H3" s="22"/>
      <c r="I3" s="32"/>
    </row>
    <row r="4" spans="1:9" ht="14.25" customHeight="1" hidden="1">
      <c r="A4" s="349">
        <v>218</v>
      </c>
      <c r="B4" s="349">
        <v>3745</v>
      </c>
      <c r="C4" s="349">
        <v>6121</v>
      </c>
      <c r="D4" s="349">
        <v>18</v>
      </c>
      <c r="E4" s="349">
        <v>12</v>
      </c>
      <c r="F4" s="93" t="s">
        <v>376</v>
      </c>
      <c r="G4" s="359">
        <v>0</v>
      </c>
      <c r="H4" s="22"/>
      <c r="I4" s="32"/>
    </row>
    <row r="5" spans="1:9" ht="14.25" customHeight="1">
      <c r="A5" s="349">
        <v>118</v>
      </c>
      <c r="B5" s="349">
        <v>3619</v>
      </c>
      <c r="C5" s="349">
        <v>6121</v>
      </c>
      <c r="D5" s="349">
        <v>18</v>
      </c>
      <c r="E5" s="349">
        <v>12</v>
      </c>
      <c r="F5" s="26" t="s">
        <v>861</v>
      </c>
      <c r="G5" s="359">
        <v>5023.2</v>
      </c>
      <c r="H5" s="22"/>
      <c r="I5" s="32"/>
    </row>
    <row r="6" spans="1:9" ht="14.25" customHeight="1">
      <c r="A6" s="349">
        <v>317</v>
      </c>
      <c r="B6" s="349">
        <v>2212</v>
      </c>
      <c r="C6" s="349">
        <v>6121</v>
      </c>
      <c r="D6" s="349">
        <v>17</v>
      </c>
      <c r="E6" s="349">
        <v>0</v>
      </c>
      <c r="F6" s="26" t="s">
        <v>861</v>
      </c>
      <c r="G6" s="359">
        <v>2000</v>
      </c>
      <c r="H6" s="22"/>
      <c r="I6" s="32"/>
    </row>
    <row r="7" spans="1:9" ht="14.25" customHeight="1">
      <c r="A7" s="349">
        <v>317</v>
      </c>
      <c r="B7" s="349">
        <v>2219</v>
      </c>
      <c r="C7" s="349">
        <v>6121</v>
      </c>
      <c r="D7" s="349">
        <v>18</v>
      </c>
      <c r="E7" s="349">
        <v>0</v>
      </c>
      <c r="F7" s="26" t="s">
        <v>861</v>
      </c>
      <c r="G7" s="359">
        <v>500</v>
      </c>
      <c r="H7" s="22"/>
      <c r="I7" s="32"/>
    </row>
    <row r="8" spans="1:9" ht="14.25" customHeight="1">
      <c r="A8" s="349">
        <v>318</v>
      </c>
      <c r="B8" s="349">
        <v>2219</v>
      </c>
      <c r="C8" s="349">
        <v>6121</v>
      </c>
      <c r="D8" s="349">
        <v>18</v>
      </c>
      <c r="E8" s="349">
        <v>12</v>
      </c>
      <c r="F8" s="26" t="s">
        <v>861</v>
      </c>
      <c r="G8" s="359">
        <v>4880.9</v>
      </c>
      <c r="H8" s="22"/>
      <c r="I8" s="32"/>
    </row>
    <row r="9" spans="1:9" ht="14.25" customHeight="1">
      <c r="A9" s="349">
        <v>318</v>
      </c>
      <c r="B9" s="349">
        <v>2219</v>
      </c>
      <c r="C9" s="349">
        <v>6121</v>
      </c>
      <c r="D9" s="349">
        <v>18</v>
      </c>
      <c r="E9" s="349">
        <v>12</v>
      </c>
      <c r="F9" s="26" t="s">
        <v>861</v>
      </c>
      <c r="G9" s="359">
        <v>603.6</v>
      </c>
      <c r="H9" s="22"/>
      <c r="I9" s="32"/>
    </row>
    <row r="10" spans="1:9" ht="14.25" customHeight="1">
      <c r="A10" s="349">
        <v>318</v>
      </c>
      <c r="B10" s="349">
        <v>3745</v>
      </c>
      <c r="C10" s="349">
        <v>6121</v>
      </c>
      <c r="D10" s="349">
        <v>18</v>
      </c>
      <c r="E10" s="349">
        <v>12</v>
      </c>
      <c r="F10" s="26" t="s">
        <v>861</v>
      </c>
      <c r="G10" s="359">
        <v>523.5</v>
      </c>
      <c r="H10" s="22"/>
      <c r="I10" s="32"/>
    </row>
    <row r="11" spans="1:9" ht="14.25" customHeight="1" thickBot="1">
      <c r="A11" s="502">
        <v>817</v>
      </c>
      <c r="B11" s="502">
        <v>3613</v>
      </c>
      <c r="C11" s="502">
        <v>6121</v>
      </c>
      <c r="D11" s="502">
        <v>17</v>
      </c>
      <c r="E11" s="502">
        <v>0</v>
      </c>
      <c r="F11" s="26" t="s">
        <v>861</v>
      </c>
      <c r="G11" s="503">
        <v>1000</v>
      </c>
      <c r="H11" s="22"/>
      <c r="I11" s="32"/>
    </row>
    <row r="12" spans="1:9" ht="13.5" thickBot="1">
      <c r="A12" s="583" t="s">
        <v>176</v>
      </c>
      <c r="B12" s="529"/>
      <c r="C12" s="529"/>
      <c r="D12" s="529"/>
      <c r="E12" s="529"/>
      <c r="F12" s="584"/>
      <c r="G12" s="63">
        <f>SUM(G5:G11)</f>
        <v>14531.199999999999</v>
      </c>
      <c r="H12" s="22"/>
      <c r="I12" s="303"/>
    </row>
    <row r="13" spans="1:9" ht="12.75">
      <c r="A13" s="422"/>
      <c r="B13" s="31"/>
      <c r="C13" s="31"/>
      <c r="D13" s="31"/>
      <c r="E13" s="31"/>
      <c r="F13" s="31"/>
      <c r="G13" s="64"/>
      <c r="H13" s="22"/>
      <c r="I13" s="303"/>
    </row>
    <row r="14" spans="1:9" ht="12.75">
      <c r="A14" s="422" t="s">
        <v>589</v>
      </c>
      <c r="B14" s="31"/>
      <c r="C14" s="31"/>
      <c r="D14" s="31"/>
      <c r="E14" s="31"/>
      <c r="F14" s="31"/>
      <c r="G14" s="64"/>
      <c r="H14" s="22"/>
      <c r="I14" s="303"/>
    </row>
    <row r="15" spans="1:9" ht="12.75">
      <c r="A15" s="53" t="s">
        <v>862</v>
      </c>
      <c r="B15" s="22"/>
      <c r="C15" s="22"/>
      <c r="D15" s="22"/>
      <c r="E15" s="22"/>
      <c r="F15" s="22"/>
      <c r="G15" s="22"/>
      <c r="H15" s="22"/>
      <c r="I15" s="303"/>
    </row>
    <row r="16" spans="1:9" ht="12.75">
      <c r="A16" s="559" t="s">
        <v>906</v>
      </c>
      <c r="B16" s="558"/>
      <c r="C16" s="558"/>
      <c r="D16" s="558"/>
      <c r="E16" s="558"/>
      <c r="F16" s="558"/>
      <c r="G16" s="558"/>
      <c r="H16" s="22"/>
      <c r="I16" s="303"/>
    </row>
    <row r="17" spans="1:9" ht="12.75">
      <c r="A17" s="422"/>
      <c r="B17" s="31"/>
      <c r="C17" s="31"/>
      <c r="D17" s="31"/>
      <c r="E17" s="31"/>
      <c r="F17" s="31"/>
      <c r="G17" s="64"/>
      <c r="H17" s="22"/>
      <c r="I17" s="303"/>
    </row>
    <row r="18" spans="1:9" ht="12.75">
      <c r="A18" s="383" t="s">
        <v>315</v>
      </c>
      <c r="B18" s="57"/>
      <c r="C18" s="57"/>
      <c r="D18" s="57"/>
      <c r="E18" s="57"/>
      <c r="F18" s="57"/>
      <c r="G18" s="57"/>
      <c r="I18" s="303"/>
    </row>
    <row r="19" spans="1:9" ht="12.75">
      <c r="A19" s="53" t="s">
        <v>863</v>
      </c>
      <c r="B19" s="22"/>
      <c r="C19" s="22"/>
      <c r="D19" s="22"/>
      <c r="E19" s="22"/>
      <c r="F19" s="22"/>
      <c r="G19" s="22"/>
      <c r="I19" s="303"/>
    </row>
    <row r="20" spans="1:9" ht="12.75">
      <c r="A20" s="559" t="s">
        <v>699</v>
      </c>
      <c r="B20" s="558"/>
      <c r="C20" s="558"/>
      <c r="D20" s="558"/>
      <c r="E20" s="558"/>
      <c r="F20" s="558"/>
      <c r="G20" s="558"/>
      <c r="I20" s="303"/>
    </row>
    <row r="21" spans="1:9" ht="12.75">
      <c r="A21" s="58"/>
      <c r="B21" s="57"/>
      <c r="C21" s="57"/>
      <c r="D21" s="57"/>
      <c r="E21" s="57"/>
      <c r="F21" s="57"/>
      <c r="G21" s="57"/>
      <c r="I21" s="303"/>
    </row>
    <row r="22" spans="1:9" ht="12.75">
      <c r="A22" s="53" t="s">
        <v>864</v>
      </c>
      <c r="B22" s="22"/>
      <c r="C22" s="22"/>
      <c r="D22" s="22"/>
      <c r="E22" s="22"/>
      <c r="F22" s="22"/>
      <c r="G22" s="22"/>
      <c r="I22" s="303"/>
    </row>
    <row r="23" spans="1:9" ht="12.75">
      <c r="A23" s="559" t="s">
        <v>700</v>
      </c>
      <c r="B23" s="558"/>
      <c r="C23" s="558"/>
      <c r="D23" s="558"/>
      <c r="E23" s="558"/>
      <c r="F23" s="558"/>
      <c r="G23" s="558"/>
      <c r="I23" s="303"/>
    </row>
    <row r="24" spans="1:9" ht="12.75">
      <c r="A24" s="58"/>
      <c r="B24" s="57"/>
      <c r="C24" s="57"/>
      <c r="D24" s="57"/>
      <c r="E24" s="57"/>
      <c r="F24" s="57"/>
      <c r="G24" s="57"/>
      <c r="I24" s="303"/>
    </row>
    <row r="25" spans="1:9" ht="12.75">
      <c r="A25" s="383" t="s">
        <v>668</v>
      </c>
      <c r="B25" s="57"/>
      <c r="C25" s="57"/>
      <c r="D25" s="57"/>
      <c r="E25" s="57"/>
      <c r="F25" s="57"/>
      <c r="G25" s="57"/>
      <c r="I25" s="303"/>
    </row>
    <row r="26" spans="1:9" ht="12.75">
      <c r="A26" s="53" t="s">
        <v>865</v>
      </c>
      <c r="B26" s="22"/>
      <c r="C26" s="22"/>
      <c r="D26" s="22"/>
      <c r="E26" s="22"/>
      <c r="F26" s="22"/>
      <c r="G26" s="22"/>
      <c r="I26" s="303"/>
    </row>
    <row r="27" spans="1:9" ht="12.75">
      <c r="A27" s="559" t="s">
        <v>907</v>
      </c>
      <c r="B27" s="558"/>
      <c r="C27" s="558"/>
      <c r="D27" s="558"/>
      <c r="E27" s="558"/>
      <c r="F27" s="558"/>
      <c r="G27" s="558"/>
      <c r="I27" s="303"/>
    </row>
    <row r="28" spans="1:9" ht="12.75">
      <c r="A28" s="58"/>
      <c r="B28" s="57"/>
      <c r="C28" s="57"/>
      <c r="D28" s="57"/>
      <c r="E28" s="57"/>
      <c r="F28" s="57"/>
      <c r="G28" s="57"/>
      <c r="I28" s="303"/>
    </row>
    <row r="29" spans="1:9" ht="12.75">
      <c r="A29" s="53" t="s">
        <v>866</v>
      </c>
      <c r="B29" s="22"/>
      <c r="C29" s="22"/>
      <c r="D29" s="22"/>
      <c r="E29" s="22"/>
      <c r="F29" s="22"/>
      <c r="G29" s="22"/>
      <c r="I29" s="303"/>
    </row>
    <row r="30" spans="1:9" ht="12.75">
      <c r="A30" s="559" t="s">
        <v>908</v>
      </c>
      <c r="B30" s="558"/>
      <c r="C30" s="558"/>
      <c r="D30" s="558"/>
      <c r="E30" s="558"/>
      <c r="F30" s="558"/>
      <c r="G30" s="558"/>
      <c r="I30" s="303"/>
    </row>
    <row r="31" spans="1:9" ht="12.75">
      <c r="A31" s="58"/>
      <c r="B31" s="57"/>
      <c r="C31" s="57"/>
      <c r="D31" s="57"/>
      <c r="E31" s="57"/>
      <c r="F31" s="57"/>
      <c r="G31" s="57"/>
      <c r="I31" s="303"/>
    </row>
    <row r="32" spans="1:9" ht="12.75">
      <c r="A32" s="53" t="s">
        <v>867</v>
      </c>
      <c r="B32" s="22"/>
      <c r="C32" s="22"/>
      <c r="D32" s="22"/>
      <c r="E32" s="22"/>
      <c r="F32" s="22"/>
      <c r="G32" s="22"/>
      <c r="I32" s="303"/>
    </row>
    <row r="33" spans="1:9" ht="12.75">
      <c r="A33" s="559" t="s">
        <v>909</v>
      </c>
      <c r="B33" s="558"/>
      <c r="C33" s="558"/>
      <c r="D33" s="558"/>
      <c r="E33" s="558"/>
      <c r="F33" s="558"/>
      <c r="G33" s="558"/>
      <c r="I33" s="303"/>
    </row>
    <row r="34" spans="1:9" ht="12.75">
      <c r="A34" s="58"/>
      <c r="B34" s="57"/>
      <c r="C34" s="57"/>
      <c r="D34" s="57"/>
      <c r="E34" s="57"/>
      <c r="F34" s="57"/>
      <c r="G34" s="57"/>
      <c r="I34" s="303"/>
    </row>
    <row r="35" spans="1:7" ht="12" customHeight="1">
      <c r="A35" s="383" t="s">
        <v>316</v>
      </c>
      <c r="B35" s="57"/>
      <c r="C35" s="57"/>
      <c r="D35" s="57"/>
      <c r="E35" s="57"/>
      <c r="F35" s="57"/>
      <c r="G35" s="57"/>
    </row>
    <row r="36" spans="1:7" ht="13.5" customHeight="1" hidden="1">
      <c r="A36" s="58"/>
      <c r="B36" s="57"/>
      <c r="C36" s="57"/>
      <c r="D36" s="57"/>
      <c r="E36" s="57"/>
      <c r="F36" s="57"/>
      <c r="G36" s="57"/>
    </row>
    <row r="37" spans="1:7" ht="12.75">
      <c r="A37" s="53" t="s">
        <v>868</v>
      </c>
      <c r="B37" s="22"/>
      <c r="C37" s="22"/>
      <c r="D37" s="22"/>
      <c r="E37" s="22"/>
      <c r="F37" s="22"/>
      <c r="G37" s="22"/>
    </row>
    <row r="38" spans="1:7" ht="12.75" customHeight="1">
      <c r="A38" s="559" t="s">
        <v>661</v>
      </c>
      <c r="B38" s="559"/>
      <c r="C38" s="559"/>
      <c r="D38" s="559"/>
      <c r="E38" s="559"/>
      <c r="F38" s="559"/>
      <c r="G38" s="559"/>
    </row>
    <row r="39" spans="1:7" ht="12.75">
      <c r="A39" s="22"/>
      <c r="B39" s="22"/>
      <c r="C39" s="22"/>
      <c r="D39" s="22"/>
      <c r="E39" s="22"/>
      <c r="F39" s="22"/>
      <c r="G39" s="22"/>
    </row>
    <row r="40" ht="12.75">
      <c r="G40" s="22"/>
    </row>
  </sheetData>
  <sheetProtection/>
  <mergeCells count="8">
    <mergeCell ref="A27:G27"/>
    <mergeCell ref="A30:G30"/>
    <mergeCell ref="A16:G16"/>
    <mergeCell ref="A23:G23"/>
    <mergeCell ref="A38:G38"/>
    <mergeCell ref="A12:F12"/>
    <mergeCell ref="A20:G20"/>
    <mergeCell ref="A33:G33"/>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6.xml><?xml version="1.0" encoding="utf-8"?>
<worksheet xmlns="http://schemas.openxmlformats.org/spreadsheetml/2006/main" xmlns:r="http://schemas.openxmlformats.org/officeDocument/2006/relationships">
  <dimension ref="A1:I23"/>
  <sheetViews>
    <sheetView zoomScalePageLayoutView="0" workbookViewId="0" topLeftCell="A1">
      <selection activeCell="A24" sqref="A24"/>
    </sheetView>
  </sheetViews>
  <sheetFormatPr defaultColWidth="9.00390625" defaultRowHeight="12.75"/>
  <cols>
    <col min="1" max="1" width="5.75390625" style="0" customWidth="1"/>
    <col min="2" max="2" width="5.875" style="0" customWidth="1"/>
    <col min="3" max="4" width="6.75390625" style="0" customWidth="1"/>
    <col min="5" max="5" width="7.375" style="0" customWidth="1"/>
    <col min="6" max="6" width="58.25390625" style="0" customWidth="1"/>
    <col min="7" max="7" width="22.875" style="0" customWidth="1"/>
  </cols>
  <sheetData>
    <row r="1" spans="1:7" ht="13.5" thickBot="1">
      <c r="A1" s="53" t="s">
        <v>171</v>
      </c>
      <c r="B1" s="22"/>
      <c r="C1" s="22"/>
      <c r="D1" s="22"/>
      <c r="E1" s="22"/>
      <c r="F1" s="22"/>
      <c r="G1" s="22"/>
    </row>
    <row r="2" spans="1:9" ht="14.25" customHeight="1" thickBot="1">
      <c r="A2" s="95" t="s">
        <v>178</v>
      </c>
      <c r="B2" s="469" t="s">
        <v>179</v>
      </c>
      <c r="C2" s="306" t="s">
        <v>28</v>
      </c>
      <c r="D2" s="306" t="s">
        <v>25</v>
      </c>
      <c r="E2" s="306" t="s">
        <v>26</v>
      </c>
      <c r="F2" s="309" t="s">
        <v>27</v>
      </c>
      <c r="G2" s="20" t="s">
        <v>689</v>
      </c>
      <c r="I2" s="32"/>
    </row>
    <row r="3" spans="1:9" ht="14.25" customHeight="1">
      <c r="A3" s="501">
        <v>450</v>
      </c>
      <c r="B3" s="106">
        <v>3113</v>
      </c>
      <c r="C3" s="106">
        <v>6121</v>
      </c>
      <c r="D3" s="106">
        <v>50</v>
      </c>
      <c r="E3" s="106">
        <v>0</v>
      </c>
      <c r="F3" s="93" t="s">
        <v>861</v>
      </c>
      <c r="G3" s="499">
        <v>6000</v>
      </c>
      <c r="I3" s="32"/>
    </row>
    <row r="4" spans="1:9" ht="14.25" customHeight="1">
      <c r="A4" s="501">
        <v>450</v>
      </c>
      <c r="B4" s="106">
        <v>3113</v>
      </c>
      <c r="C4" s="106">
        <v>6121</v>
      </c>
      <c r="D4" s="106">
        <v>50</v>
      </c>
      <c r="E4" s="106">
        <v>12</v>
      </c>
      <c r="F4" s="93" t="s">
        <v>861</v>
      </c>
      <c r="G4" s="499">
        <v>421.2</v>
      </c>
      <c r="I4" s="32"/>
    </row>
    <row r="5" spans="1:9" ht="13.5" customHeight="1" thickBot="1">
      <c r="A5" s="514">
        <v>450</v>
      </c>
      <c r="B5" s="106">
        <v>3113</v>
      </c>
      <c r="C5" s="106">
        <v>6121</v>
      </c>
      <c r="D5" s="106">
        <v>50</v>
      </c>
      <c r="E5" s="106">
        <v>12</v>
      </c>
      <c r="F5" s="93" t="s">
        <v>861</v>
      </c>
      <c r="G5" s="499">
        <v>6884.8</v>
      </c>
      <c r="I5" s="32"/>
    </row>
    <row r="6" spans="1:9" ht="13.5" customHeight="1" hidden="1">
      <c r="A6" s="500">
        <v>450</v>
      </c>
      <c r="B6" s="106">
        <v>3111</v>
      </c>
      <c r="C6" s="106">
        <v>6121</v>
      </c>
      <c r="D6" s="106">
        <v>50</v>
      </c>
      <c r="E6" s="106">
        <v>12</v>
      </c>
      <c r="F6" s="26" t="s">
        <v>376</v>
      </c>
      <c r="G6" s="439">
        <v>0</v>
      </c>
      <c r="I6" s="32"/>
    </row>
    <row r="7" spans="1:9" ht="13.5" customHeight="1" hidden="1">
      <c r="A7" s="500">
        <v>450</v>
      </c>
      <c r="B7" s="106">
        <v>3111</v>
      </c>
      <c r="C7" s="106">
        <v>6121</v>
      </c>
      <c r="D7" s="106">
        <v>50</v>
      </c>
      <c r="E7" s="106">
        <v>18</v>
      </c>
      <c r="F7" s="26" t="s">
        <v>376</v>
      </c>
      <c r="G7" s="439">
        <v>0</v>
      </c>
      <c r="I7" s="32"/>
    </row>
    <row r="8" spans="1:9" ht="13.5" thickBot="1">
      <c r="A8" s="570" t="s">
        <v>176</v>
      </c>
      <c r="B8" s="571"/>
      <c r="C8" s="571"/>
      <c r="D8" s="571"/>
      <c r="E8" s="571"/>
      <c r="F8" s="572"/>
      <c r="G8" s="63">
        <f>SUM(G3:G5)</f>
        <v>13306</v>
      </c>
      <c r="I8" s="22"/>
    </row>
    <row r="9" spans="1:9" ht="11.25" customHeight="1">
      <c r="A9" s="383"/>
      <c r="B9" s="348"/>
      <c r="C9" s="348"/>
      <c r="D9" s="348"/>
      <c r="E9" s="348"/>
      <c r="F9" s="348"/>
      <c r="G9" s="64"/>
      <c r="I9" s="61"/>
    </row>
    <row r="10" spans="1:9" ht="18.75" customHeight="1" hidden="1">
      <c r="A10" s="53" t="s">
        <v>437</v>
      </c>
      <c r="B10" s="22"/>
      <c r="C10" s="22"/>
      <c r="D10" s="22"/>
      <c r="E10" s="22"/>
      <c r="F10" s="22"/>
      <c r="G10" s="22"/>
      <c r="I10" s="22"/>
    </row>
    <row r="11" spans="1:9" ht="26.25" customHeight="1" hidden="1">
      <c r="A11" s="559" t="s">
        <v>457</v>
      </c>
      <c r="B11" s="558"/>
      <c r="C11" s="558"/>
      <c r="D11" s="558"/>
      <c r="E11" s="558"/>
      <c r="F11" s="558"/>
      <c r="G11" s="558"/>
      <c r="I11" s="22"/>
    </row>
    <row r="12" spans="1:9" ht="16.5" customHeight="1" hidden="1">
      <c r="A12" s="58"/>
      <c r="B12" s="57"/>
      <c r="C12" s="57"/>
      <c r="D12" s="57"/>
      <c r="E12" s="57"/>
      <c r="F12" s="57"/>
      <c r="G12" s="57"/>
      <c r="I12" s="22"/>
    </row>
    <row r="13" spans="1:9" ht="16.5" customHeight="1" hidden="1">
      <c r="A13" s="53" t="s">
        <v>459</v>
      </c>
      <c r="B13" s="22"/>
      <c r="C13" s="22"/>
      <c r="D13" s="22"/>
      <c r="E13" s="22"/>
      <c r="F13" s="22"/>
      <c r="G13" s="22"/>
      <c r="I13" s="22"/>
    </row>
    <row r="14" spans="1:9" ht="25.5" customHeight="1" hidden="1">
      <c r="A14" s="559" t="s">
        <v>458</v>
      </c>
      <c r="B14" s="558"/>
      <c r="C14" s="558"/>
      <c r="D14" s="558"/>
      <c r="E14" s="558"/>
      <c r="F14" s="558"/>
      <c r="G14" s="558"/>
      <c r="I14" s="22"/>
    </row>
    <row r="15" spans="1:9" ht="9.75" customHeight="1" hidden="1">
      <c r="A15" s="58"/>
      <c r="B15" s="57"/>
      <c r="C15" s="57"/>
      <c r="D15" s="57"/>
      <c r="E15" s="57"/>
      <c r="F15" s="57"/>
      <c r="G15" s="57"/>
      <c r="I15" s="22"/>
    </row>
    <row r="16" spans="1:9" ht="21.75" customHeight="1">
      <c r="A16" s="53" t="s">
        <v>868</v>
      </c>
      <c r="B16" s="22"/>
      <c r="C16" s="22"/>
      <c r="D16" s="22"/>
      <c r="E16" s="22"/>
      <c r="F16" s="22"/>
      <c r="G16" s="22"/>
      <c r="I16" s="22"/>
    </row>
    <row r="17" spans="1:9" ht="25.5" customHeight="1">
      <c r="A17" s="559" t="s">
        <v>698</v>
      </c>
      <c r="B17" s="558"/>
      <c r="C17" s="558"/>
      <c r="D17" s="558"/>
      <c r="E17" s="558"/>
      <c r="F17" s="558"/>
      <c r="G17" s="558"/>
      <c r="I17" s="22"/>
    </row>
    <row r="18" spans="1:9" ht="9.75" customHeight="1">
      <c r="A18" s="58"/>
      <c r="B18" s="57"/>
      <c r="C18" s="57"/>
      <c r="D18" s="57"/>
      <c r="E18" s="57"/>
      <c r="F18" s="57"/>
      <c r="G18" s="57"/>
      <c r="I18" s="22"/>
    </row>
    <row r="19" spans="1:7" ht="12.75">
      <c r="A19" s="53" t="s">
        <v>862</v>
      </c>
      <c r="B19" s="22"/>
      <c r="C19" s="22"/>
      <c r="D19" s="22"/>
      <c r="E19" s="22"/>
      <c r="F19" s="22"/>
      <c r="G19" s="22"/>
    </row>
    <row r="20" spans="1:7" ht="12.75">
      <c r="A20" s="559" t="s">
        <v>910</v>
      </c>
      <c r="B20" s="558"/>
      <c r="C20" s="558"/>
      <c r="D20" s="558"/>
      <c r="E20" s="558"/>
      <c r="F20" s="558"/>
      <c r="G20" s="558"/>
    </row>
    <row r="21" spans="1:7" ht="12.75">
      <c r="A21" s="58"/>
      <c r="B21" s="57"/>
      <c r="C21" s="57"/>
      <c r="D21" s="57"/>
      <c r="E21" s="57"/>
      <c r="F21" s="57"/>
      <c r="G21" s="57"/>
    </row>
    <row r="22" spans="1:7" ht="12.75">
      <c r="A22" s="53" t="s">
        <v>862</v>
      </c>
      <c r="B22" s="22"/>
      <c r="C22" s="22"/>
      <c r="D22" s="22"/>
      <c r="E22" s="22"/>
      <c r="F22" s="22"/>
      <c r="G22" s="22"/>
    </row>
    <row r="23" spans="1:7" ht="12.75" customHeight="1">
      <c r="A23" s="559" t="s">
        <v>911</v>
      </c>
      <c r="B23" s="558"/>
      <c r="C23" s="558"/>
      <c r="D23" s="558"/>
      <c r="E23" s="558"/>
      <c r="F23" s="558"/>
      <c r="G23" s="558"/>
    </row>
  </sheetData>
  <sheetProtection/>
  <mergeCells count="6">
    <mergeCell ref="A8:F8"/>
    <mergeCell ref="A11:G11"/>
    <mergeCell ref="A14:G14"/>
    <mergeCell ref="A20:G20"/>
    <mergeCell ref="A23:G23"/>
    <mergeCell ref="A17:G1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7.xml><?xml version="1.0" encoding="utf-8"?>
<worksheet xmlns="http://schemas.openxmlformats.org/spreadsheetml/2006/main" xmlns:r="http://schemas.openxmlformats.org/officeDocument/2006/relationships">
  <dimension ref="A1:I12"/>
  <sheetViews>
    <sheetView zoomScalePageLayoutView="0" workbookViewId="0" topLeftCell="A1">
      <selection activeCell="A7" sqref="A7:G7"/>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75390625" style="0" customWidth="1"/>
    <col min="6" max="6" width="61.25390625" style="0" customWidth="1"/>
    <col min="7" max="7" width="24.625" style="0" customWidth="1"/>
  </cols>
  <sheetData>
    <row r="1" ht="13.5" thickBot="1">
      <c r="A1" s="1" t="s">
        <v>377</v>
      </c>
    </row>
    <row r="2" spans="1:9" ht="14.25" customHeight="1" thickBot="1">
      <c r="A2" s="8" t="s">
        <v>178</v>
      </c>
      <c r="B2" s="4" t="s">
        <v>179</v>
      </c>
      <c r="C2" s="4" t="s">
        <v>28</v>
      </c>
      <c r="D2" s="4" t="s">
        <v>25</v>
      </c>
      <c r="E2" s="4" t="s">
        <v>26</v>
      </c>
      <c r="F2" s="27" t="s">
        <v>27</v>
      </c>
      <c r="G2" s="20" t="s">
        <v>689</v>
      </c>
      <c r="I2" s="32"/>
    </row>
    <row r="3" spans="1:7" ht="13.5" thickBot="1">
      <c r="A3" s="6">
        <v>910</v>
      </c>
      <c r="B3" s="6">
        <v>6171</v>
      </c>
      <c r="C3" s="6">
        <v>6125</v>
      </c>
      <c r="D3" s="6">
        <v>10</v>
      </c>
      <c r="E3" s="6">
        <v>0</v>
      </c>
      <c r="F3" s="6" t="s">
        <v>869</v>
      </c>
      <c r="G3" s="74">
        <v>1000</v>
      </c>
    </row>
    <row r="4" spans="1:9" ht="13.5" thickBot="1">
      <c r="A4" s="9" t="s">
        <v>176</v>
      </c>
      <c r="B4" s="10"/>
      <c r="C4" s="10"/>
      <c r="D4" s="10"/>
      <c r="E4" s="10"/>
      <c r="F4" s="15"/>
      <c r="G4" s="63">
        <f>SUM(G3:G3)</f>
        <v>1000</v>
      </c>
      <c r="I4" s="22"/>
    </row>
    <row r="5" spans="1:9" ht="12.75">
      <c r="A5" s="14"/>
      <c r="B5" s="16"/>
      <c r="C5" s="16"/>
      <c r="D5" s="16"/>
      <c r="E5" s="16"/>
      <c r="F5" s="16"/>
      <c r="G5" s="64"/>
      <c r="I5" s="22"/>
    </row>
    <row r="6" spans="1:8" ht="12.75">
      <c r="A6" s="53" t="s">
        <v>870</v>
      </c>
      <c r="B6" s="24"/>
      <c r="C6" s="24"/>
      <c r="D6" s="24"/>
      <c r="E6" s="24"/>
      <c r="F6" s="24"/>
      <c r="G6" s="64"/>
      <c r="H6" s="22"/>
    </row>
    <row r="7" spans="1:7" ht="19.5" customHeight="1">
      <c r="A7" s="558" t="s">
        <v>637</v>
      </c>
      <c r="B7" s="558"/>
      <c r="C7" s="558"/>
      <c r="D7" s="558"/>
      <c r="E7" s="558"/>
      <c r="F7" s="558"/>
      <c r="G7" s="558"/>
    </row>
    <row r="8" spans="1:7" ht="12.75">
      <c r="A8" s="41"/>
      <c r="B8" s="24"/>
      <c r="C8" s="24"/>
      <c r="D8" s="24"/>
      <c r="E8" s="24"/>
      <c r="F8" s="24"/>
      <c r="G8" s="64"/>
    </row>
    <row r="9" spans="1:7" ht="12.75">
      <c r="A9" s="32"/>
      <c r="B9" s="22"/>
      <c r="C9" s="22"/>
      <c r="D9" s="22"/>
      <c r="E9" s="22"/>
      <c r="F9" s="22"/>
      <c r="G9" s="22"/>
    </row>
    <row r="10" spans="1:7" ht="12.75">
      <c r="A10" s="22"/>
      <c r="B10" s="22"/>
      <c r="C10" s="22"/>
      <c r="D10" s="22"/>
      <c r="E10" s="22"/>
      <c r="F10" s="22"/>
      <c r="G10" s="22"/>
    </row>
    <row r="11" spans="1:7" ht="12.75">
      <c r="A11" s="22"/>
      <c r="B11" s="22"/>
      <c r="C11" s="22"/>
      <c r="D11" s="22"/>
      <c r="E11" s="22"/>
      <c r="F11" s="22"/>
      <c r="G11" s="22"/>
    </row>
    <row r="12" spans="1:7" ht="12.75">
      <c r="A12" s="22"/>
      <c r="B12" s="22"/>
      <c r="C12" s="22"/>
      <c r="D12" s="22"/>
      <c r="E12" s="22"/>
      <c r="F12" s="22"/>
      <c r="G12"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8.xml><?xml version="1.0" encoding="utf-8"?>
<worksheet xmlns="http://schemas.openxmlformats.org/spreadsheetml/2006/main" xmlns:r="http://schemas.openxmlformats.org/officeDocument/2006/relationships">
  <dimension ref="A1:I12"/>
  <sheetViews>
    <sheetView zoomScalePageLayoutView="0" workbookViewId="0" topLeftCell="A1">
      <selection activeCell="D8" sqref="D8"/>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75390625" style="0" customWidth="1"/>
    <col min="6" max="6" width="61.25390625" style="0" customWidth="1"/>
    <col min="7" max="7" width="24.625" style="0" customWidth="1"/>
  </cols>
  <sheetData>
    <row r="1" ht="13.5" thickBot="1">
      <c r="A1" s="1" t="s">
        <v>532</v>
      </c>
    </row>
    <row r="2" spans="1:9" ht="14.25" customHeight="1" thickBot="1">
      <c r="A2" s="8" t="s">
        <v>178</v>
      </c>
      <c r="B2" s="4" t="s">
        <v>179</v>
      </c>
      <c r="C2" s="4" t="s">
        <v>28</v>
      </c>
      <c r="D2" s="4" t="s">
        <v>25</v>
      </c>
      <c r="E2" s="4" t="s">
        <v>26</v>
      </c>
      <c r="F2" s="27" t="s">
        <v>27</v>
      </c>
      <c r="G2" s="20" t="s">
        <v>689</v>
      </c>
      <c r="I2" s="32"/>
    </row>
    <row r="3" spans="1:9" ht="14.25" customHeight="1" thickBot="1">
      <c r="A3" s="357">
        <v>925</v>
      </c>
      <c r="B3" s="343">
        <v>6171</v>
      </c>
      <c r="C3" s="343">
        <v>6123</v>
      </c>
      <c r="D3" s="343">
        <v>25</v>
      </c>
      <c r="E3" s="343">
        <v>0</v>
      </c>
      <c r="F3" s="3" t="s">
        <v>690</v>
      </c>
      <c r="G3" s="74">
        <v>3200</v>
      </c>
      <c r="I3" s="32"/>
    </row>
    <row r="4" spans="1:9" ht="13.5" thickBot="1">
      <c r="A4" s="9" t="s">
        <v>176</v>
      </c>
      <c r="B4" s="10"/>
      <c r="C4" s="10"/>
      <c r="D4" s="10"/>
      <c r="E4" s="10"/>
      <c r="F4" s="15"/>
      <c r="G4" s="63">
        <f>SUM(G3:G3)</f>
        <v>3200</v>
      </c>
      <c r="I4" s="22"/>
    </row>
    <row r="5" spans="1:9" ht="12.75">
      <c r="A5" s="14"/>
      <c r="B5" s="16"/>
      <c r="C5" s="16"/>
      <c r="D5" s="16"/>
      <c r="E5" s="16"/>
      <c r="F5" s="16"/>
      <c r="G5" s="64"/>
      <c r="I5" s="22"/>
    </row>
    <row r="6" spans="1:9" ht="12.75">
      <c r="A6" s="53" t="s">
        <v>691</v>
      </c>
      <c r="B6" s="22"/>
      <c r="C6" s="22"/>
      <c r="D6" s="22"/>
      <c r="E6" s="22"/>
      <c r="F6" s="22"/>
      <c r="G6" s="22"/>
      <c r="I6" s="22"/>
    </row>
    <row r="7" spans="1:9" ht="13.5" customHeight="1">
      <c r="A7" s="559" t="s">
        <v>791</v>
      </c>
      <c r="B7" s="558"/>
      <c r="C7" s="558"/>
      <c r="D7" s="558"/>
      <c r="E7" s="558"/>
      <c r="F7" s="558"/>
      <c r="G7" s="558"/>
      <c r="I7" s="22"/>
    </row>
    <row r="8" spans="1:9" ht="12.75">
      <c r="A8" s="41"/>
      <c r="B8" s="24"/>
      <c r="C8" s="24"/>
      <c r="D8" s="24"/>
      <c r="E8" s="24"/>
      <c r="F8" s="24"/>
      <c r="G8" s="64"/>
      <c r="I8" s="22"/>
    </row>
    <row r="9" spans="1:7" ht="12.75">
      <c r="A9" s="32"/>
      <c r="B9" s="22"/>
      <c r="C9" s="22"/>
      <c r="D9" s="22"/>
      <c r="E9" s="22"/>
      <c r="F9" s="22"/>
      <c r="G9" s="22"/>
    </row>
    <row r="10" spans="1:7" ht="12.75">
      <c r="A10" s="22"/>
      <c r="B10" s="22"/>
      <c r="C10" s="22"/>
      <c r="D10" s="22"/>
      <c r="E10" s="22"/>
      <c r="F10" s="22"/>
      <c r="G10" s="22"/>
    </row>
    <row r="11" spans="1:7" ht="12.75">
      <c r="A11" s="22"/>
      <c r="B11" s="22"/>
      <c r="C11" s="22"/>
      <c r="D11" s="22"/>
      <c r="E11" s="22"/>
      <c r="F11" s="22"/>
      <c r="G11" s="22"/>
    </row>
    <row r="12" spans="1:7" ht="12.75">
      <c r="A12" s="22"/>
      <c r="B12" s="22"/>
      <c r="C12" s="22"/>
      <c r="D12" s="22"/>
      <c r="E12" s="22"/>
      <c r="F12" s="22"/>
      <c r="G12"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9.xml><?xml version="1.0" encoding="utf-8"?>
<worksheet xmlns="http://schemas.openxmlformats.org/spreadsheetml/2006/main" xmlns:r="http://schemas.openxmlformats.org/officeDocument/2006/relationships">
  <dimension ref="A1:I11"/>
  <sheetViews>
    <sheetView zoomScalePageLayoutView="0" workbookViewId="0" topLeftCell="A1">
      <selection activeCell="A7" sqref="A7:G7"/>
    </sheetView>
  </sheetViews>
  <sheetFormatPr defaultColWidth="9.00390625" defaultRowHeight="12.75"/>
  <cols>
    <col min="1" max="1" width="5.75390625" style="0" customWidth="1"/>
    <col min="2" max="2" width="7.00390625" style="0" customWidth="1"/>
    <col min="3" max="3" width="6.625" style="0" customWidth="1"/>
    <col min="4" max="4" width="5.875" style="0" customWidth="1"/>
    <col min="5" max="5" width="5.75390625" style="0" customWidth="1"/>
    <col min="6" max="6" width="61.125" style="0" customWidth="1"/>
    <col min="7" max="7" width="23.125" style="0" customWidth="1"/>
  </cols>
  <sheetData>
    <row r="1" ht="13.5" thickBot="1">
      <c r="A1" s="1" t="s">
        <v>183</v>
      </c>
    </row>
    <row r="2" spans="1:7" ht="13.5" thickBot="1">
      <c r="A2" s="8" t="s">
        <v>178</v>
      </c>
      <c r="B2" s="4" t="s">
        <v>179</v>
      </c>
      <c r="C2" s="4" t="s">
        <v>28</v>
      </c>
      <c r="D2" s="4" t="s">
        <v>25</v>
      </c>
      <c r="E2" s="4" t="s">
        <v>26</v>
      </c>
      <c r="F2" s="27" t="s">
        <v>27</v>
      </c>
      <c r="G2" s="20" t="s">
        <v>689</v>
      </c>
    </row>
    <row r="3" spans="1:7" ht="13.5" thickBot="1">
      <c r="A3" s="93">
        <v>260</v>
      </c>
      <c r="B3" s="93">
        <v>3745</v>
      </c>
      <c r="C3" s="93">
        <v>6121</v>
      </c>
      <c r="D3" s="93">
        <v>60</v>
      </c>
      <c r="E3" s="93">
        <v>0</v>
      </c>
      <c r="F3" s="93" t="s">
        <v>861</v>
      </c>
      <c r="G3" s="67">
        <v>1500</v>
      </c>
    </row>
    <row r="4" spans="1:9" ht="13.5" thickBot="1">
      <c r="A4" s="307" t="s">
        <v>176</v>
      </c>
      <c r="B4" s="308"/>
      <c r="C4" s="308"/>
      <c r="D4" s="308"/>
      <c r="E4" s="308"/>
      <c r="F4" s="311"/>
      <c r="G4" s="63">
        <f>SUM(G3:G3)</f>
        <v>1500</v>
      </c>
      <c r="I4" s="22"/>
    </row>
    <row r="5" spans="1:9" ht="12.75">
      <c r="A5" s="41"/>
      <c r="B5" s="24"/>
      <c r="C5" s="24"/>
      <c r="D5" s="24"/>
      <c r="E5" s="24"/>
      <c r="F5" s="24"/>
      <c r="G5" s="64"/>
      <c r="I5" s="22"/>
    </row>
    <row r="6" spans="1:7" ht="12.75">
      <c r="A6" s="53" t="s">
        <v>868</v>
      </c>
      <c r="B6" s="22"/>
      <c r="C6" s="22"/>
      <c r="D6" s="22"/>
      <c r="E6" s="22"/>
      <c r="F6" s="22"/>
      <c r="G6" s="22"/>
    </row>
    <row r="7" spans="1:9" ht="58.5" customHeight="1">
      <c r="A7" s="559" t="s">
        <v>667</v>
      </c>
      <c r="B7" s="558"/>
      <c r="C7" s="558"/>
      <c r="D7" s="558"/>
      <c r="E7" s="558"/>
      <c r="F7" s="558"/>
      <c r="G7" s="558"/>
      <c r="I7" s="22"/>
    </row>
    <row r="8" spans="1:7" ht="12.75">
      <c r="A8" s="22"/>
      <c r="B8" s="22"/>
      <c r="C8" s="22"/>
      <c r="D8" s="22"/>
      <c r="E8" s="22"/>
      <c r="F8" s="22"/>
      <c r="G8" s="22"/>
    </row>
    <row r="9" spans="1:7" ht="12.75">
      <c r="A9" s="22"/>
      <c r="B9" s="22"/>
      <c r="C9" s="22"/>
      <c r="D9" s="22"/>
      <c r="E9" s="22"/>
      <c r="F9" s="22"/>
      <c r="G9" s="22"/>
    </row>
    <row r="10" spans="1:7" ht="12.75">
      <c r="A10" s="22"/>
      <c r="B10" s="22"/>
      <c r="C10" s="22"/>
      <c r="D10" s="22"/>
      <c r="E10" s="22"/>
      <c r="F10" s="22"/>
      <c r="G10" s="22"/>
    </row>
    <row r="11" spans="1:7" ht="12.75">
      <c r="A11" s="22"/>
      <c r="B11" s="22"/>
      <c r="C11" s="22"/>
      <c r="D11" s="22"/>
      <c r="E11" s="22"/>
      <c r="F11" s="22"/>
      <c r="G11"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4.xml><?xml version="1.0" encoding="utf-8"?>
<worksheet xmlns="http://schemas.openxmlformats.org/spreadsheetml/2006/main" xmlns:r="http://schemas.openxmlformats.org/officeDocument/2006/relationships">
  <dimension ref="A2:I441"/>
  <sheetViews>
    <sheetView zoomScalePageLayoutView="0" workbookViewId="0" topLeftCell="A65">
      <selection activeCell="E73" sqref="E73"/>
    </sheetView>
  </sheetViews>
  <sheetFormatPr defaultColWidth="9.00390625" defaultRowHeight="12.75"/>
  <cols>
    <col min="1" max="1" width="37.625" style="0" customWidth="1"/>
    <col min="2" max="2" width="11.875" style="0" customWidth="1"/>
    <col min="3" max="3" width="1.37890625" style="22" hidden="1" customWidth="1"/>
    <col min="4" max="4" width="16.75390625" style="0" customWidth="1"/>
    <col min="5" max="5" width="16.00390625" style="0" customWidth="1"/>
  </cols>
  <sheetData>
    <row r="2" ht="12.75">
      <c r="E2" s="22"/>
    </row>
    <row r="3" ht="12.75">
      <c r="E3" s="22"/>
    </row>
    <row r="4" ht="10.5" customHeight="1">
      <c r="E4" s="22"/>
    </row>
    <row r="5" spans="1:5" ht="39.75" customHeight="1" thickBot="1">
      <c r="A5" s="525" t="s">
        <v>676</v>
      </c>
      <c r="B5" s="526"/>
      <c r="C5" s="526"/>
      <c r="D5" s="526"/>
      <c r="E5" s="108" t="s">
        <v>225</v>
      </c>
    </row>
    <row r="6" spans="1:6" ht="39.75" customHeight="1" thickBot="1">
      <c r="A6" s="109" t="s">
        <v>226</v>
      </c>
      <c r="B6" s="110" t="s">
        <v>227</v>
      </c>
      <c r="C6" s="109" t="s">
        <v>228</v>
      </c>
      <c r="D6" s="438" t="s">
        <v>630</v>
      </c>
      <c r="E6" s="438" t="s">
        <v>685</v>
      </c>
      <c r="F6" s="22"/>
    </row>
    <row r="7" spans="1:5" ht="14.25" customHeight="1" thickBot="1">
      <c r="A7" s="527" t="s">
        <v>229</v>
      </c>
      <c r="B7" s="528"/>
      <c r="C7" s="529"/>
      <c r="D7" s="111">
        <f>D8+D15</f>
        <v>17167.2</v>
      </c>
      <c r="E7" s="111">
        <f>E8+E15</f>
        <v>10637.2</v>
      </c>
    </row>
    <row r="8" spans="1:5" ht="14.25" customHeight="1">
      <c r="A8" s="112"/>
      <c r="B8" s="113" t="s">
        <v>230</v>
      </c>
      <c r="C8" s="114" t="s">
        <v>231</v>
      </c>
      <c r="D8" s="115">
        <f>SUM(D9:D11)</f>
        <v>5144</v>
      </c>
      <c r="E8" s="116">
        <f>SUM(E9:E11)</f>
        <v>5614</v>
      </c>
    </row>
    <row r="9" spans="1:5" ht="14.25" customHeight="1">
      <c r="A9" s="117" t="s">
        <v>730</v>
      </c>
      <c r="B9" s="118"/>
      <c r="C9" s="119" t="s">
        <v>390</v>
      </c>
      <c r="D9" s="286">
        <v>4785</v>
      </c>
      <c r="E9" s="287">
        <v>5095</v>
      </c>
    </row>
    <row r="10" spans="1:5" ht="14.25" customHeight="1">
      <c r="A10" s="117" t="s">
        <v>731</v>
      </c>
      <c r="B10" s="118"/>
      <c r="C10" s="119"/>
      <c r="D10" s="410">
        <v>320</v>
      </c>
      <c r="E10" s="287">
        <v>480</v>
      </c>
    </row>
    <row r="11" spans="1:5" ht="15.75" customHeight="1">
      <c r="A11" s="117" t="s">
        <v>732</v>
      </c>
      <c r="B11" s="118"/>
      <c r="C11" s="119" t="s">
        <v>232</v>
      </c>
      <c r="D11" s="314">
        <v>39</v>
      </c>
      <c r="E11" s="315">
        <v>39</v>
      </c>
    </row>
    <row r="12" spans="1:5" ht="16.5" customHeight="1" hidden="1">
      <c r="A12" s="337"/>
      <c r="B12" s="341" t="s">
        <v>233</v>
      </c>
      <c r="C12" s="328" t="s">
        <v>231</v>
      </c>
      <c r="D12" s="128">
        <f>D13+D14</f>
        <v>0</v>
      </c>
      <c r="E12" s="129">
        <f>E13+E14</f>
        <v>0</v>
      </c>
    </row>
    <row r="13" spans="1:5" ht="15" customHeight="1" hidden="1">
      <c r="A13" s="117" t="s">
        <v>445</v>
      </c>
      <c r="B13" s="330"/>
      <c r="C13" s="329" t="s">
        <v>392</v>
      </c>
      <c r="D13" s="318">
        <v>0</v>
      </c>
      <c r="E13" s="225">
        <v>0</v>
      </c>
    </row>
    <row r="14" spans="1:7" ht="23.25" customHeight="1" hidden="1" thickBot="1">
      <c r="A14" s="117" t="s">
        <v>446</v>
      </c>
      <c r="B14" s="326"/>
      <c r="C14" s="331" t="s">
        <v>392</v>
      </c>
      <c r="D14" s="332">
        <v>0</v>
      </c>
      <c r="E14" s="333">
        <v>0</v>
      </c>
      <c r="G14" s="22"/>
    </row>
    <row r="15" spans="1:7" ht="16.5" customHeight="1">
      <c r="A15" s="127"/>
      <c r="B15" s="120" t="s">
        <v>233</v>
      </c>
      <c r="C15" s="121" t="s">
        <v>231</v>
      </c>
      <c r="D15" s="128">
        <f>D16</f>
        <v>12023.2</v>
      </c>
      <c r="E15" s="129">
        <f>E16</f>
        <v>5023.2</v>
      </c>
      <c r="G15" s="22"/>
    </row>
    <row r="16" spans="1:7" ht="16.5" customHeight="1" thickBot="1">
      <c r="A16" s="152" t="s">
        <v>733</v>
      </c>
      <c r="B16" s="427"/>
      <c r="C16" s="192"/>
      <c r="D16" s="485">
        <v>12023.2</v>
      </c>
      <c r="E16" s="486">
        <v>5023.2</v>
      </c>
      <c r="G16" s="22"/>
    </row>
    <row r="17" spans="1:5" ht="13.5" thickBot="1">
      <c r="A17" s="523" t="s">
        <v>234</v>
      </c>
      <c r="B17" s="524"/>
      <c r="C17" s="334"/>
      <c r="D17" s="335">
        <f>D18+D22</f>
        <v>55110</v>
      </c>
      <c r="E17" s="336">
        <f>E18+E22</f>
        <v>54515</v>
      </c>
    </row>
    <row r="18" spans="1:5" ht="13.5" customHeight="1">
      <c r="A18" s="122" t="s">
        <v>235</v>
      </c>
      <c r="B18" s="114" t="s">
        <v>230</v>
      </c>
      <c r="C18" s="123" t="s">
        <v>231</v>
      </c>
      <c r="D18" s="124">
        <f>SUM(D19:D21)</f>
        <v>51110</v>
      </c>
      <c r="E18" s="158">
        <f>SUM(E19:E21)</f>
        <v>53015</v>
      </c>
    </row>
    <row r="19" spans="1:7" ht="46.5" customHeight="1">
      <c r="A19" s="117" t="s">
        <v>734</v>
      </c>
      <c r="B19" s="125"/>
      <c r="C19" s="126" t="s">
        <v>381</v>
      </c>
      <c r="D19" s="257">
        <v>50000</v>
      </c>
      <c r="E19" s="227">
        <v>52000</v>
      </c>
      <c r="G19" s="22"/>
    </row>
    <row r="20" spans="1:5" ht="33.75" customHeight="1">
      <c r="A20" s="117" t="s">
        <v>735</v>
      </c>
      <c r="B20" s="125"/>
      <c r="C20" s="126" t="s">
        <v>391</v>
      </c>
      <c r="D20" s="257">
        <v>1110</v>
      </c>
      <c r="E20" s="227">
        <v>1015</v>
      </c>
    </row>
    <row r="21" spans="1:5" ht="33.75" customHeight="1" hidden="1">
      <c r="A21" s="117" t="s">
        <v>621</v>
      </c>
      <c r="B21" s="125"/>
      <c r="C21" s="126"/>
      <c r="D21" s="257">
        <v>0</v>
      </c>
      <c r="E21" s="227">
        <v>0</v>
      </c>
    </row>
    <row r="22" spans="1:5" ht="12.75">
      <c r="A22" s="127"/>
      <c r="B22" s="120" t="s">
        <v>233</v>
      </c>
      <c r="C22" s="121" t="s">
        <v>231</v>
      </c>
      <c r="D22" s="128">
        <f>D24+D25+D26</f>
        <v>4000</v>
      </c>
      <c r="E22" s="129">
        <f>E25+E26</f>
        <v>1500</v>
      </c>
    </row>
    <row r="23" spans="1:5" ht="23.25" customHeight="1" hidden="1">
      <c r="A23" s="117" t="s">
        <v>334</v>
      </c>
      <c r="B23" s="118" t="s">
        <v>545</v>
      </c>
      <c r="C23" s="150" t="s">
        <v>366</v>
      </c>
      <c r="D23" s="257">
        <v>0</v>
      </c>
      <c r="E23" s="296">
        <v>0</v>
      </c>
    </row>
    <row r="24" spans="1:5" ht="23.25" customHeight="1" hidden="1">
      <c r="A24" s="117" t="s">
        <v>590</v>
      </c>
      <c r="B24" s="388"/>
      <c r="C24" s="119"/>
      <c r="D24" s="259">
        <v>0</v>
      </c>
      <c r="E24" s="324">
        <v>0</v>
      </c>
    </row>
    <row r="25" spans="1:5" ht="23.25" customHeight="1">
      <c r="A25" s="117" t="s">
        <v>736</v>
      </c>
      <c r="B25" s="388"/>
      <c r="C25" s="119"/>
      <c r="D25" s="259">
        <v>2500</v>
      </c>
      <c r="E25" s="228">
        <v>0</v>
      </c>
    </row>
    <row r="26" spans="1:5" ht="35.25" customHeight="1" thickBot="1">
      <c r="A26" s="198" t="s">
        <v>737</v>
      </c>
      <c r="B26" s="327"/>
      <c r="C26" s="325" t="s">
        <v>392</v>
      </c>
      <c r="D26" s="258">
        <v>1500</v>
      </c>
      <c r="E26" s="226">
        <v>1500</v>
      </c>
    </row>
    <row r="27" spans="1:5" ht="13.5" customHeight="1" hidden="1" thickBot="1">
      <c r="A27" s="198" t="s">
        <v>438</v>
      </c>
      <c r="B27" s="327"/>
      <c r="C27" s="373" t="s">
        <v>392</v>
      </c>
      <c r="D27" s="260">
        <v>0</v>
      </c>
      <c r="E27" s="229">
        <v>0</v>
      </c>
    </row>
    <row r="28" spans="1:5" ht="33.75" customHeight="1">
      <c r="A28" s="137"/>
      <c r="B28" s="137"/>
      <c r="C28" s="266"/>
      <c r="D28" s="137"/>
      <c r="E28" s="137"/>
    </row>
    <row r="29" spans="1:5" ht="13.5" customHeight="1">
      <c r="A29" s="137"/>
      <c r="B29" s="137"/>
      <c r="C29" s="266"/>
      <c r="D29" s="137"/>
      <c r="E29" s="137"/>
    </row>
    <row r="30" spans="1:5" ht="13.5" customHeight="1">
      <c r="A30" s="137"/>
      <c r="B30" s="137"/>
      <c r="C30" s="266"/>
      <c r="D30" s="137"/>
      <c r="E30" s="137"/>
    </row>
    <row r="31" spans="1:5" ht="13.5" customHeight="1">
      <c r="A31" s="137"/>
      <c r="B31" s="137"/>
      <c r="C31" s="266"/>
      <c r="D31" s="137"/>
      <c r="E31" s="137"/>
    </row>
    <row r="32" spans="1:5" ht="13.5" customHeight="1">
      <c r="A32" s="137"/>
      <c r="B32" s="137"/>
      <c r="C32" s="266"/>
      <c r="D32" s="137"/>
      <c r="E32" s="137"/>
    </row>
    <row r="33" spans="1:5" ht="13.5" customHeight="1">
      <c r="A33" s="137"/>
      <c r="B33" s="137"/>
      <c r="C33" s="266"/>
      <c r="D33" s="137"/>
      <c r="E33" s="137"/>
    </row>
    <row r="34" spans="1:5" ht="13.5" customHeight="1">
      <c r="A34" s="137"/>
      <c r="B34" s="137"/>
      <c r="C34" s="266"/>
      <c r="D34" s="137"/>
      <c r="E34" s="137"/>
    </row>
    <row r="35" spans="1:5" ht="13.5" customHeight="1">
      <c r="A35" s="137"/>
      <c r="B35" s="137"/>
      <c r="C35" s="266"/>
      <c r="D35" s="137"/>
      <c r="E35" s="137"/>
    </row>
    <row r="36" spans="1:5" ht="20.25" customHeight="1" thickBot="1">
      <c r="A36" s="138"/>
      <c r="B36" s="139"/>
      <c r="C36" s="140"/>
      <c r="D36" s="141"/>
      <c r="E36" s="108" t="s">
        <v>225</v>
      </c>
    </row>
    <row r="37" spans="1:5" ht="47.25" customHeight="1" thickBot="1">
      <c r="A37" s="109" t="s">
        <v>226</v>
      </c>
      <c r="B37" s="110" t="s">
        <v>227</v>
      </c>
      <c r="C37" s="109" t="s">
        <v>228</v>
      </c>
      <c r="D37" s="438" t="s">
        <v>630</v>
      </c>
      <c r="E37" s="438" t="s">
        <v>685</v>
      </c>
    </row>
    <row r="38" spans="1:5" ht="13.5" thickBot="1">
      <c r="A38" s="523" t="s">
        <v>236</v>
      </c>
      <c r="B38" s="524"/>
      <c r="C38" s="131"/>
      <c r="D38" s="132">
        <f>D39+D43</f>
        <v>17540.5</v>
      </c>
      <c r="E38" s="111">
        <f>E39+E43</f>
        <v>20408</v>
      </c>
    </row>
    <row r="39" spans="1:5" ht="12.75">
      <c r="A39" s="133"/>
      <c r="B39" s="114" t="s">
        <v>230</v>
      </c>
      <c r="C39" s="114" t="s">
        <v>231</v>
      </c>
      <c r="D39" s="124">
        <f>SUM(D40:D42)</f>
        <v>11378.4</v>
      </c>
      <c r="E39" s="158">
        <f>SUM(E40:E42)</f>
        <v>11900</v>
      </c>
    </row>
    <row r="40" spans="1:5" ht="35.25" customHeight="1">
      <c r="A40" s="117" t="s">
        <v>738</v>
      </c>
      <c r="B40" s="125"/>
      <c r="C40" s="119" t="s">
        <v>187</v>
      </c>
      <c r="D40" s="259">
        <v>10778.4</v>
      </c>
      <c r="E40" s="228">
        <v>11300</v>
      </c>
    </row>
    <row r="41" spans="1:5" ht="35.25" customHeight="1" hidden="1">
      <c r="A41" s="117" t="s">
        <v>622</v>
      </c>
      <c r="B41" s="125"/>
      <c r="C41" s="119"/>
      <c r="D41" s="259">
        <v>0</v>
      </c>
      <c r="E41" s="228">
        <v>0</v>
      </c>
    </row>
    <row r="42" spans="1:5" ht="22.5" customHeight="1">
      <c r="A42" s="117" t="s">
        <v>739</v>
      </c>
      <c r="B42" s="125"/>
      <c r="C42" s="119" t="s">
        <v>405</v>
      </c>
      <c r="D42" s="259">
        <v>600</v>
      </c>
      <c r="E42" s="228">
        <v>600</v>
      </c>
    </row>
    <row r="43" spans="1:5" ht="18" customHeight="1">
      <c r="A43" s="319"/>
      <c r="B43" s="121" t="s">
        <v>237</v>
      </c>
      <c r="C43" s="134" t="s">
        <v>231</v>
      </c>
      <c r="D43" s="135">
        <f>D44+D46</f>
        <v>6162.1</v>
      </c>
      <c r="E43" s="129">
        <f>E44+E45+E46</f>
        <v>8508</v>
      </c>
    </row>
    <row r="44" spans="1:5" ht="21.75" customHeight="1" thickBot="1">
      <c r="A44" s="426" t="s">
        <v>740</v>
      </c>
      <c r="B44" s="317"/>
      <c r="C44" s="140"/>
      <c r="D44" s="318">
        <v>581.6</v>
      </c>
      <c r="E44" s="340">
        <v>2500</v>
      </c>
    </row>
    <row r="45" spans="1:5" ht="21.75" customHeight="1" hidden="1" thickBot="1">
      <c r="A45" s="117">
        <v>73</v>
      </c>
      <c r="B45" s="317"/>
      <c r="C45" s="140"/>
      <c r="D45" s="259">
        <v>0</v>
      </c>
      <c r="E45" s="324">
        <v>0</v>
      </c>
    </row>
    <row r="46" spans="1:5" ht="15" customHeight="1" thickBot="1">
      <c r="A46" s="426" t="s">
        <v>741</v>
      </c>
      <c r="B46" s="425"/>
      <c r="C46" s="423"/>
      <c r="D46" s="258">
        <v>5580.5</v>
      </c>
      <c r="E46" s="424">
        <v>6008</v>
      </c>
    </row>
    <row r="47" spans="1:5" ht="13.5" thickBot="1">
      <c r="A47" s="521" t="s">
        <v>238</v>
      </c>
      <c r="B47" s="522"/>
      <c r="C47" s="97"/>
      <c r="D47" s="320">
        <f>D48+D56</f>
        <v>85166.2</v>
      </c>
      <c r="E47" s="321">
        <f>E48+E56</f>
        <v>91868.1</v>
      </c>
    </row>
    <row r="48" spans="1:5" ht="13.5" customHeight="1">
      <c r="A48" s="143" t="s">
        <v>239</v>
      </c>
      <c r="B48" s="114" t="s">
        <v>230</v>
      </c>
      <c r="C48" s="144" t="s">
        <v>231</v>
      </c>
      <c r="D48" s="145">
        <f>D49+D50+D51+D52+D53+D54+D55</f>
        <v>73038.9</v>
      </c>
      <c r="E48" s="366">
        <f>E49+E50+E51+E52+E53+E54+E55</f>
        <v>78562.1</v>
      </c>
    </row>
    <row r="49" spans="1:5" ht="16.5" customHeight="1">
      <c r="A49" s="146" t="s">
        <v>742</v>
      </c>
      <c r="B49" s="147"/>
      <c r="C49" s="148" t="s">
        <v>240</v>
      </c>
      <c r="D49" s="257">
        <v>48280.9</v>
      </c>
      <c r="E49" s="227">
        <v>55604.1</v>
      </c>
    </row>
    <row r="50" spans="1:5" ht="16.5" customHeight="1">
      <c r="A50" s="146" t="s">
        <v>658</v>
      </c>
      <c r="B50" s="147"/>
      <c r="C50" s="148"/>
      <c r="D50" s="257">
        <v>2500</v>
      </c>
      <c r="E50" s="227">
        <v>0</v>
      </c>
    </row>
    <row r="51" spans="1:5" ht="29.25" customHeight="1">
      <c r="A51" s="146" t="s">
        <v>743</v>
      </c>
      <c r="B51" s="149"/>
      <c r="C51" s="84" t="s">
        <v>393</v>
      </c>
      <c r="D51" s="257">
        <v>19508</v>
      </c>
      <c r="E51" s="227">
        <v>19508</v>
      </c>
    </row>
    <row r="52" spans="1:5" ht="39" customHeight="1" hidden="1">
      <c r="A52" s="146" t="s">
        <v>487</v>
      </c>
      <c r="B52" s="149"/>
      <c r="C52" s="84"/>
      <c r="D52" s="257">
        <v>0</v>
      </c>
      <c r="E52" s="227">
        <v>0</v>
      </c>
    </row>
    <row r="53" spans="1:5" ht="22.5" customHeight="1">
      <c r="A53" s="146" t="s">
        <v>744</v>
      </c>
      <c r="B53" s="149"/>
      <c r="C53" s="84" t="s">
        <v>145</v>
      </c>
      <c r="D53" s="257">
        <v>800</v>
      </c>
      <c r="E53" s="227">
        <v>1000</v>
      </c>
    </row>
    <row r="54" spans="1:5" ht="23.25" customHeight="1">
      <c r="A54" s="146" t="s">
        <v>745</v>
      </c>
      <c r="B54" s="149"/>
      <c r="C54" s="150" t="s">
        <v>15</v>
      </c>
      <c r="D54" s="257">
        <v>250</v>
      </c>
      <c r="E54" s="227">
        <v>750</v>
      </c>
    </row>
    <row r="55" spans="1:5" ht="30.75" customHeight="1">
      <c r="A55" s="151" t="s">
        <v>746</v>
      </c>
      <c r="B55" s="289"/>
      <c r="C55" s="290" t="s">
        <v>361</v>
      </c>
      <c r="D55" s="257">
        <v>1700</v>
      </c>
      <c r="E55" s="227">
        <v>1700</v>
      </c>
    </row>
    <row r="56" spans="1:5" ht="14.25" customHeight="1">
      <c r="A56" s="316"/>
      <c r="B56" s="121" t="s">
        <v>237</v>
      </c>
      <c r="C56" s="134" t="s">
        <v>231</v>
      </c>
      <c r="D56" s="135">
        <f>D57+D58</f>
        <v>12127.3</v>
      </c>
      <c r="E56" s="129">
        <f>E57+E58</f>
        <v>13306</v>
      </c>
    </row>
    <row r="57" spans="1:5" ht="14.25" customHeight="1" hidden="1">
      <c r="A57" s="316" t="s">
        <v>439</v>
      </c>
      <c r="B57" s="339"/>
      <c r="C57" s="290" t="s">
        <v>362</v>
      </c>
      <c r="D57" s="318">
        <v>0</v>
      </c>
      <c r="E57" s="225">
        <v>0</v>
      </c>
    </row>
    <row r="58" spans="1:7" ht="37.5" customHeight="1" thickBot="1">
      <c r="A58" s="153" t="s">
        <v>747</v>
      </c>
      <c r="B58" s="136"/>
      <c r="C58" s="338" t="s">
        <v>362</v>
      </c>
      <c r="D58" s="260">
        <v>12127.3</v>
      </c>
      <c r="E58" s="229">
        <v>13306</v>
      </c>
      <c r="G58" s="22"/>
    </row>
    <row r="59" spans="1:5" ht="22.5" customHeight="1">
      <c r="A59" s="138"/>
      <c r="B59" s="139"/>
      <c r="C59" s="140"/>
      <c r="D59" s="160"/>
      <c r="E59" s="160"/>
    </row>
    <row r="60" spans="1:5" ht="22.5" customHeight="1">
      <c r="A60" s="138"/>
      <c r="B60" s="139"/>
      <c r="C60" s="140"/>
      <c r="D60" s="160"/>
      <c r="E60" s="160"/>
    </row>
    <row r="61" spans="1:5" ht="22.5" customHeight="1">
      <c r="A61" s="138"/>
      <c r="B61" s="139"/>
      <c r="C61" s="140"/>
      <c r="D61" s="160"/>
      <c r="E61" s="160"/>
    </row>
    <row r="62" spans="1:5" ht="22.5" customHeight="1">
      <c r="A62" s="138"/>
      <c r="B62" s="139"/>
      <c r="C62" s="140"/>
      <c r="D62" s="160"/>
      <c r="E62" s="160"/>
    </row>
    <row r="63" spans="1:5" ht="22.5" customHeight="1">
      <c r="A63" s="138"/>
      <c r="B63" s="139"/>
      <c r="C63" s="140"/>
      <c r="D63" s="160"/>
      <c r="E63" s="160"/>
    </row>
    <row r="64" spans="1:5" ht="14.25" customHeight="1" thickBot="1">
      <c r="A64" s="161"/>
      <c r="B64" s="162"/>
      <c r="C64" s="267"/>
      <c r="D64" s="162"/>
      <c r="E64" s="108" t="s">
        <v>225</v>
      </c>
    </row>
    <row r="65" spans="1:5" ht="45.75" customHeight="1" thickBot="1">
      <c r="A65" s="109" t="s">
        <v>226</v>
      </c>
      <c r="B65" s="110" t="s">
        <v>227</v>
      </c>
      <c r="C65" s="109" t="s">
        <v>228</v>
      </c>
      <c r="D65" s="438" t="s">
        <v>630</v>
      </c>
      <c r="E65" s="438" t="s">
        <v>685</v>
      </c>
    </row>
    <row r="66" spans="1:5" ht="15" customHeight="1" thickBot="1">
      <c r="A66" s="521" t="s">
        <v>241</v>
      </c>
      <c r="B66" s="522"/>
      <c r="C66" s="166"/>
      <c r="D66" s="132">
        <f>D67+D73</f>
        <v>23550</v>
      </c>
      <c r="E66" s="132">
        <f>E67+E73</f>
        <v>26689</v>
      </c>
    </row>
    <row r="67" spans="1:5" ht="12" customHeight="1">
      <c r="A67" s="269" t="s">
        <v>242</v>
      </c>
      <c r="B67" s="113" t="s">
        <v>230</v>
      </c>
      <c r="C67" s="113" t="s">
        <v>231</v>
      </c>
      <c r="D67" s="157">
        <f>D68+D69+D70+D71+D72</f>
        <v>21050</v>
      </c>
      <c r="E67" s="158">
        <f>E68+E69+E70+E71+E72</f>
        <v>26689</v>
      </c>
    </row>
    <row r="68" spans="1:5" ht="57" customHeight="1">
      <c r="A68" s="146" t="s">
        <v>748</v>
      </c>
      <c r="B68" s="164"/>
      <c r="C68" s="130" t="s">
        <v>394</v>
      </c>
      <c r="D68" s="257">
        <v>12920</v>
      </c>
      <c r="E68" s="227">
        <v>14250</v>
      </c>
    </row>
    <row r="69" spans="1:5" ht="24.75" customHeight="1" hidden="1">
      <c r="A69" s="146" t="s">
        <v>243</v>
      </c>
      <c r="B69" s="165"/>
      <c r="C69" s="126" t="s">
        <v>244</v>
      </c>
      <c r="D69" s="257"/>
      <c r="E69" s="227"/>
    </row>
    <row r="70" spans="1:5" ht="22.5" customHeight="1" hidden="1">
      <c r="A70" s="146" t="s">
        <v>245</v>
      </c>
      <c r="B70" s="165"/>
      <c r="C70" s="84" t="s">
        <v>246</v>
      </c>
      <c r="D70" s="257"/>
      <c r="E70" s="227"/>
    </row>
    <row r="71" spans="1:5" ht="22.5" customHeight="1">
      <c r="A71" s="146" t="s">
        <v>749</v>
      </c>
      <c r="B71" s="24"/>
      <c r="C71" s="84"/>
      <c r="D71" s="259">
        <v>200</v>
      </c>
      <c r="E71" s="227">
        <v>219</v>
      </c>
    </row>
    <row r="72" spans="1:5" ht="22.5" customHeight="1">
      <c r="A72" s="146" t="s">
        <v>750</v>
      </c>
      <c r="B72" s="139"/>
      <c r="C72" s="322" t="s">
        <v>167</v>
      </c>
      <c r="D72" s="259">
        <v>7930</v>
      </c>
      <c r="E72" s="228">
        <v>12220</v>
      </c>
    </row>
    <row r="73" spans="1:5" ht="22.5" customHeight="1">
      <c r="A73" s="316"/>
      <c r="B73" s="120" t="s">
        <v>233</v>
      </c>
      <c r="C73" s="121" t="s">
        <v>231</v>
      </c>
      <c r="D73" s="135">
        <f>D74</f>
        <v>2500</v>
      </c>
      <c r="E73" s="129">
        <f>E74</f>
        <v>0</v>
      </c>
    </row>
    <row r="74" spans="1:5" ht="22.5" customHeight="1" thickBot="1">
      <c r="A74" s="146" t="s">
        <v>751</v>
      </c>
      <c r="B74" s="139"/>
      <c r="C74" s="323"/>
      <c r="D74" s="260">
        <v>2500</v>
      </c>
      <c r="E74" s="225">
        <v>0</v>
      </c>
    </row>
    <row r="75" spans="1:5" ht="13.5" thickBot="1">
      <c r="A75" s="521" t="s">
        <v>378</v>
      </c>
      <c r="B75" s="522"/>
      <c r="C75" s="166"/>
      <c r="D75" s="132">
        <f>D76+D81</f>
        <v>14525.9</v>
      </c>
      <c r="E75" s="142">
        <f>E76+E81</f>
        <v>15795.9</v>
      </c>
    </row>
    <row r="76" spans="1:5" ht="12.75">
      <c r="A76" s="167" t="s">
        <v>379</v>
      </c>
      <c r="B76" s="144" t="s">
        <v>230</v>
      </c>
      <c r="C76" s="114" t="s">
        <v>231</v>
      </c>
      <c r="D76" s="157">
        <f>D77+D78+D79+D80</f>
        <v>14525.9</v>
      </c>
      <c r="E76" s="158">
        <f>E77+E78+E79+E80</f>
        <v>15795.9</v>
      </c>
    </row>
    <row r="77" spans="1:5" ht="27.75" customHeight="1">
      <c r="A77" s="152" t="s">
        <v>591</v>
      </c>
      <c r="B77" s="168"/>
      <c r="C77" s="84" t="s">
        <v>395</v>
      </c>
      <c r="D77" s="257">
        <v>8565</v>
      </c>
      <c r="E77" s="227">
        <v>9015</v>
      </c>
    </row>
    <row r="78" spans="1:5" ht="36" customHeight="1">
      <c r="A78" s="146" t="s">
        <v>752</v>
      </c>
      <c r="B78" s="149"/>
      <c r="C78" s="119" t="s">
        <v>185</v>
      </c>
      <c r="D78" s="259">
        <v>280.9</v>
      </c>
      <c r="E78" s="228">
        <v>280.9</v>
      </c>
    </row>
    <row r="79" spans="1:5" ht="46.5" customHeight="1">
      <c r="A79" s="146" t="s">
        <v>753</v>
      </c>
      <c r="B79" s="149"/>
      <c r="C79" s="119" t="s">
        <v>97</v>
      </c>
      <c r="D79" s="259">
        <v>2430</v>
      </c>
      <c r="E79" s="228">
        <v>2750</v>
      </c>
    </row>
    <row r="80" spans="1:5" ht="27" customHeight="1" thickBot="1">
      <c r="A80" s="153" t="s">
        <v>754</v>
      </c>
      <c r="B80" s="230"/>
      <c r="C80" s="377" t="s">
        <v>9</v>
      </c>
      <c r="D80" s="258">
        <v>3250</v>
      </c>
      <c r="E80" s="226">
        <v>3750</v>
      </c>
    </row>
    <row r="81" spans="1:5" ht="13.5" hidden="1" thickBot="1">
      <c r="A81" s="153"/>
      <c r="B81" s="274" t="s">
        <v>233</v>
      </c>
      <c r="C81" s="374" t="s">
        <v>231</v>
      </c>
      <c r="D81" s="375">
        <f>D82</f>
        <v>0</v>
      </c>
      <c r="E81" s="376">
        <f>E82</f>
        <v>0</v>
      </c>
    </row>
    <row r="82" spans="1:5" ht="13.5" hidden="1" thickBot="1">
      <c r="A82" s="153" t="s">
        <v>450</v>
      </c>
      <c r="B82" s="274"/>
      <c r="C82" s="374" t="s">
        <v>231</v>
      </c>
      <c r="D82" s="260">
        <v>0</v>
      </c>
      <c r="E82" s="229">
        <v>0</v>
      </c>
    </row>
    <row r="83" spans="1:5" ht="12.75">
      <c r="A83" s="171"/>
      <c r="B83" s="16"/>
      <c r="C83" s="169"/>
      <c r="D83" s="170"/>
      <c r="E83" s="160"/>
    </row>
    <row r="84" spans="1:5" ht="12.75">
      <c r="A84" s="171"/>
      <c r="B84" s="16"/>
      <c r="C84" s="169"/>
      <c r="D84" s="170"/>
      <c r="E84" s="160"/>
    </row>
    <row r="85" spans="1:5" ht="12.75">
      <c r="A85" s="171"/>
      <c r="B85" s="16"/>
      <c r="C85" s="169"/>
      <c r="D85" s="170"/>
      <c r="E85" s="160"/>
    </row>
    <row r="86" spans="1:5" ht="12.75">
      <c r="A86" s="171"/>
      <c r="B86" s="16"/>
      <c r="C86" s="169"/>
      <c r="D86" s="170"/>
      <c r="E86" s="160"/>
    </row>
    <row r="87" spans="1:5" ht="12.75">
      <c r="A87" s="171"/>
      <c r="B87" s="16"/>
      <c r="C87" s="169"/>
      <c r="D87" s="170"/>
      <c r="E87" s="160"/>
    </row>
    <row r="88" spans="1:5" ht="12.75">
      <c r="A88" s="171"/>
      <c r="B88" s="16"/>
      <c r="C88" s="169"/>
      <c r="D88" s="170"/>
      <c r="E88" s="160"/>
    </row>
    <row r="89" spans="1:5" ht="12.75">
      <c r="A89" s="171"/>
      <c r="B89" s="16"/>
      <c r="C89" s="169"/>
      <c r="D89" s="170"/>
      <c r="E89" s="160"/>
    </row>
    <row r="90" spans="1:5" ht="12.75">
      <c r="A90" s="171"/>
      <c r="B90" s="16"/>
      <c r="C90" s="169"/>
      <c r="D90" s="170"/>
      <c r="E90" s="160"/>
    </row>
    <row r="91" spans="1:5" ht="12.75">
      <c r="A91" s="171"/>
      <c r="B91" s="16"/>
      <c r="C91" s="169"/>
      <c r="D91" s="170"/>
      <c r="E91" s="160"/>
    </row>
    <row r="92" spans="1:5" ht="27.75" customHeight="1">
      <c r="A92" s="171"/>
      <c r="B92" s="16"/>
      <c r="C92" s="169"/>
      <c r="D92" s="170"/>
      <c r="E92" s="160"/>
    </row>
    <row r="93" spans="1:5" ht="18.75" customHeight="1" thickBot="1">
      <c r="A93" s="138"/>
      <c r="B93" s="139"/>
      <c r="C93" s="140"/>
      <c r="D93" s="170"/>
      <c r="E93" s="108" t="s">
        <v>225</v>
      </c>
    </row>
    <row r="94" spans="1:5" ht="46.5" customHeight="1" thickBot="1">
      <c r="A94" s="109" t="s">
        <v>226</v>
      </c>
      <c r="B94" s="172" t="s">
        <v>227</v>
      </c>
      <c r="C94" s="109" t="s">
        <v>228</v>
      </c>
      <c r="D94" s="438" t="s">
        <v>630</v>
      </c>
      <c r="E94" s="438" t="s">
        <v>685</v>
      </c>
    </row>
    <row r="95" spans="1:5" ht="14.25" customHeight="1" thickBot="1">
      <c r="A95" s="521" t="s">
        <v>19</v>
      </c>
      <c r="B95" s="522"/>
      <c r="C95" s="97"/>
      <c r="D95" s="132">
        <f>D96+D101</f>
        <v>1807</v>
      </c>
      <c r="E95" s="132">
        <f>E96+E101</f>
        <v>2507</v>
      </c>
    </row>
    <row r="96" spans="1:5" ht="12.75">
      <c r="A96" s="156" t="s">
        <v>20</v>
      </c>
      <c r="B96" s="144" t="s">
        <v>21</v>
      </c>
      <c r="C96" s="144" t="s">
        <v>231</v>
      </c>
      <c r="D96" s="145">
        <f>D97+D98+D99+D100</f>
        <v>1807</v>
      </c>
      <c r="E96" s="366">
        <f>E97+E98+E99+E100</f>
        <v>2507</v>
      </c>
    </row>
    <row r="97" spans="1:5" ht="12.75">
      <c r="A97" s="173" t="s">
        <v>127</v>
      </c>
      <c r="B97" s="536"/>
      <c r="C97" s="530" t="s">
        <v>186</v>
      </c>
      <c r="D97" s="532">
        <v>643</v>
      </c>
      <c r="E97" s="534">
        <v>1343</v>
      </c>
    </row>
    <row r="98" spans="1:6" ht="28.5" customHeight="1">
      <c r="A98" s="174" t="s">
        <v>755</v>
      </c>
      <c r="B98" s="537"/>
      <c r="C98" s="531"/>
      <c r="D98" s="533"/>
      <c r="E98" s="535"/>
      <c r="F98" s="22"/>
    </row>
    <row r="99" spans="1:5" ht="19.5" customHeight="1">
      <c r="A99" s="436" t="s">
        <v>655</v>
      </c>
      <c r="B99" s="16"/>
      <c r="C99" s="140"/>
      <c r="D99" s="332">
        <v>1000</v>
      </c>
      <c r="E99" s="287">
        <v>1000</v>
      </c>
    </row>
    <row r="100" spans="1:5" ht="37.5" customHeight="1" thickBot="1">
      <c r="A100" s="368" t="s">
        <v>756</v>
      </c>
      <c r="B100" s="369"/>
      <c r="C100" s="184" t="s">
        <v>98</v>
      </c>
      <c r="D100" s="258">
        <v>164</v>
      </c>
      <c r="E100" s="229">
        <v>164</v>
      </c>
    </row>
    <row r="101" spans="1:5" ht="12.75" hidden="1">
      <c r="A101" s="151"/>
      <c r="B101" s="118" t="s">
        <v>233</v>
      </c>
      <c r="C101" s="288" t="s">
        <v>231</v>
      </c>
      <c r="D101" s="163">
        <f>D103+D102</f>
        <v>0</v>
      </c>
      <c r="E101" s="367">
        <f>E103+E102</f>
        <v>0</v>
      </c>
    </row>
    <row r="102" spans="1:5" ht="36.75" customHeight="1" hidden="1" thickBot="1">
      <c r="A102" s="179" t="s">
        <v>440</v>
      </c>
      <c r="B102" s="304"/>
      <c r="C102" s="180" t="s">
        <v>363</v>
      </c>
      <c r="D102" s="257">
        <v>0</v>
      </c>
      <c r="E102" s="225">
        <v>0</v>
      </c>
    </row>
    <row r="103" spans="1:5" ht="24" customHeight="1" hidden="1" thickBot="1">
      <c r="A103" s="174" t="s">
        <v>96</v>
      </c>
      <c r="B103" s="274" t="s">
        <v>100</v>
      </c>
      <c r="C103" s="297" t="s">
        <v>99</v>
      </c>
      <c r="D103" s="300">
        <v>0</v>
      </c>
      <c r="E103" s="296">
        <v>0</v>
      </c>
    </row>
    <row r="104" spans="1:5" ht="14.25" customHeight="1" thickBot="1">
      <c r="A104" s="521" t="s">
        <v>128</v>
      </c>
      <c r="B104" s="522"/>
      <c r="C104" s="97"/>
      <c r="D104" s="132">
        <f>D105+D111</f>
        <v>2227</v>
      </c>
      <c r="E104" s="142">
        <f>E105+E111</f>
        <v>2331</v>
      </c>
    </row>
    <row r="105" spans="1:5" ht="12.75">
      <c r="A105" s="269" t="s">
        <v>129</v>
      </c>
      <c r="B105" s="113" t="s">
        <v>233</v>
      </c>
      <c r="C105" s="114" t="s">
        <v>231</v>
      </c>
      <c r="D105" s="157">
        <f>D106+D107+D108+D109+D110</f>
        <v>1500</v>
      </c>
      <c r="E105" s="158">
        <f>E106+E107+E108+E109+E110</f>
        <v>1500</v>
      </c>
    </row>
    <row r="106" spans="1:5" ht="21" customHeight="1" hidden="1">
      <c r="A106" s="175" t="s">
        <v>13</v>
      </c>
      <c r="B106" s="168"/>
      <c r="C106" s="84" t="s">
        <v>119</v>
      </c>
      <c r="D106" s="263">
        <v>0</v>
      </c>
      <c r="E106" s="264">
        <v>0</v>
      </c>
    </row>
    <row r="107" spans="1:5" ht="21" customHeight="1">
      <c r="A107" s="176" t="s">
        <v>757</v>
      </c>
      <c r="B107" s="149"/>
      <c r="C107" s="84"/>
      <c r="D107" s="257">
        <v>1000</v>
      </c>
      <c r="E107" s="227">
        <v>1000</v>
      </c>
    </row>
    <row r="108" spans="1:5" ht="21" customHeight="1" hidden="1">
      <c r="A108" s="176" t="s">
        <v>592</v>
      </c>
      <c r="B108" s="149"/>
      <c r="C108" s="84"/>
      <c r="D108" s="257">
        <v>0</v>
      </c>
      <c r="E108" s="227">
        <v>0</v>
      </c>
    </row>
    <row r="109" spans="1:5" ht="27" customHeight="1">
      <c r="A109" s="176" t="s">
        <v>758</v>
      </c>
      <c r="B109" s="149"/>
      <c r="C109" s="84" t="s">
        <v>396</v>
      </c>
      <c r="D109" s="257">
        <v>500</v>
      </c>
      <c r="E109" s="227">
        <v>500</v>
      </c>
    </row>
    <row r="110" spans="1:5" ht="36.75" customHeight="1" hidden="1">
      <c r="A110" s="176" t="s">
        <v>441</v>
      </c>
      <c r="B110" s="177"/>
      <c r="C110" s="84" t="s">
        <v>397</v>
      </c>
      <c r="D110" s="299">
        <v>0</v>
      </c>
      <c r="E110" s="298">
        <v>0</v>
      </c>
    </row>
    <row r="111" spans="1:5" ht="12" customHeight="1">
      <c r="A111" s="178" t="s">
        <v>130</v>
      </c>
      <c r="B111" s="120" t="s">
        <v>230</v>
      </c>
      <c r="C111" s="134" t="s">
        <v>231</v>
      </c>
      <c r="D111" s="135">
        <f>D112+D113+D114</f>
        <v>727</v>
      </c>
      <c r="E111" s="129">
        <f>E112+E113+E114</f>
        <v>831</v>
      </c>
    </row>
    <row r="112" spans="1:5" ht="37.5" customHeight="1">
      <c r="A112" s="179" t="s">
        <v>759</v>
      </c>
      <c r="B112" s="30"/>
      <c r="C112" s="180" t="s">
        <v>406</v>
      </c>
      <c r="D112" s="257">
        <v>627</v>
      </c>
      <c r="E112" s="227">
        <v>681</v>
      </c>
    </row>
    <row r="113" spans="1:5" ht="27.75" customHeight="1" hidden="1">
      <c r="A113" s="176">
        <v>848</v>
      </c>
      <c r="B113" s="164"/>
      <c r="C113" s="181" t="s">
        <v>131</v>
      </c>
      <c r="D113" s="257"/>
      <c r="E113" s="227"/>
    </row>
    <row r="114" spans="1:5" ht="17.25" customHeight="1" thickBot="1">
      <c r="A114" s="182" t="s">
        <v>760</v>
      </c>
      <c r="B114" s="183"/>
      <c r="C114" s="184" t="s">
        <v>146</v>
      </c>
      <c r="D114" s="260">
        <v>100</v>
      </c>
      <c r="E114" s="229">
        <v>150</v>
      </c>
    </row>
    <row r="115" spans="1:5" ht="17.25" customHeight="1">
      <c r="A115" s="346"/>
      <c r="B115" s="16"/>
      <c r="C115" s="185"/>
      <c r="D115" s="160"/>
      <c r="E115" s="160"/>
    </row>
    <row r="116" spans="1:5" ht="17.25" customHeight="1">
      <c r="A116" s="346"/>
      <c r="B116" s="16"/>
      <c r="C116" s="185"/>
      <c r="D116" s="160"/>
      <c r="E116" s="160"/>
    </row>
    <row r="117" spans="1:5" ht="17.25" customHeight="1">
      <c r="A117" s="346"/>
      <c r="B117" s="16"/>
      <c r="C117" s="185"/>
      <c r="D117" s="160"/>
      <c r="E117" s="160"/>
    </row>
    <row r="118" spans="1:5" ht="17.25" customHeight="1">
      <c r="A118" s="346"/>
      <c r="B118" s="16"/>
      <c r="C118" s="185"/>
      <c r="D118" s="160"/>
      <c r="E118" s="160"/>
    </row>
    <row r="119" spans="1:5" ht="14.25" customHeight="1" thickBot="1">
      <c r="A119" s="186"/>
      <c r="B119" s="139"/>
      <c r="C119" s="139"/>
      <c r="D119" s="141"/>
      <c r="E119" s="108" t="s">
        <v>225</v>
      </c>
    </row>
    <row r="120" spans="1:5" ht="40.5" customHeight="1" thickBot="1">
      <c r="A120" s="109" t="s">
        <v>226</v>
      </c>
      <c r="B120" s="172" t="s">
        <v>227</v>
      </c>
      <c r="C120" s="109" t="s">
        <v>228</v>
      </c>
      <c r="D120" s="438" t="s">
        <v>630</v>
      </c>
      <c r="E120" s="438" t="s">
        <v>685</v>
      </c>
    </row>
    <row r="121" spans="1:5" ht="13.5" customHeight="1" thickBot="1">
      <c r="A121" s="546" t="s">
        <v>147</v>
      </c>
      <c r="B121" s="540"/>
      <c r="C121" s="155"/>
      <c r="D121" s="132">
        <f>D122+D124+D161</f>
        <v>214018.8</v>
      </c>
      <c r="E121" s="187">
        <f>E122+E124+E161</f>
        <v>233568</v>
      </c>
    </row>
    <row r="122" spans="1:5" ht="12.75">
      <c r="A122" s="188" t="s">
        <v>148</v>
      </c>
      <c r="B122" s="114" t="s">
        <v>230</v>
      </c>
      <c r="C122" s="114" t="s">
        <v>231</v>
      </c>
      <c r="D122" s="157">
        <f>D123</f>
        <v>19973</v>
      </c>
      <c r="E122" s="158">
        <f>E123</f>
        <v>19010</v>
      </c>
    </row>
    <row r="123" spans="1:7" ht="13.5" customHeight="1">
      <c r="A123" s="189" t="s">
        <v>761</v>
      </c>
      <c r="B123" s="2"/>
      <c r="C123" s="190" t="s">
        <v>149</v>
      </c>
      <c r="D123" s="257">
        <v>19973</v>
      </c>
      <c r="E123" s="227">
        <v>19010</v>
      </c>
      <c r="F123" s="22"/>
      <c r="G123" s="22"/>
    </row>
    <row r="124" spans="1:5" ht="12.75">
      <c r="A124" s="191" t="s">
        <v>150</v>
      </c>
      <c r="B124" s="192" t="s">
        <v>230</v>
      </c>
      <c r="C124" s="121" t="s">
        <v>231</v>
      </c>
      <c r="D124" s="135">
        <f>D125+D126+D127+D128+D130+D131+D132+D133+D134+D135+D136+D137+D144+D145+D146+D147+D148+D149+D150+D151+D152+D153</f>
        <v>189945.8</v>
      </c>
      <c r="E124" s="129">
        <f>E152+E125+E126+E127+E128+E129+E130+E131+E132+E133+E134+E135+E136+E137+E144+E145+E146+E147+E148+E149+E150+E151+E153</f>
        <v>210358</v>
      </c>
    </row>
    <row r="125" spans="1:5" ht="46.5" customHeight="1">
      <c r="A125" s="152" t="s">
        <v>593</v>
      </c>
      <c r="B125" s="168"/>
      <c r="C125" s="84" t="s">
        <v>398</v>
      </c>
      <c r="D125" s="257">
        <v>5300</v>
      </c>
      <c r="E125" s="227">
        <v>5300</v>
      </c>
    </row>
    <row r="126" spans="1:5" ht="24.75" customHeight="1">
      <c r="A126" s="146" t="s">
        <v>806</v>
      </c>
      <c r="B126" s="149"/>
      <c r="C126" s="84" t="s">
        <v>369</v>
      </c>
      <c r="D126" s="257">
        <v>130</v>
      </c>
      <c r="E126" s="227">
        <v>130</v>
      </c>
    </row>
    <row r="127" spans="1:5" ht="33.75" customHeight="1">
      <c r="A127" s="146" t="s">
        <v>594</v>
      </c>
      <c r="B127" s="149"/>
      <c r="C127" s="84" t="s">
        <v>151</v>
      </c>
      <c r="D127" s="257">
        <v>130</v>
      </c>
      <c r="E127" s="227">
        <v>130</v>
      </c>
    </row>
    <row r="128" spans="1:5" ht="33" customHeight="1">
      <c r="A128" s="146" t="s">
        <v>595</v>
      </c>
      <c r="B128" s="149"/>
      <c r="C128" s="84" t="s">
        <v>399</v>
      </c>
      <c r="D128" s="257">
        <v>130</v>
      </c>
      <c r="E128" s="227">
        <v>130</v>
      </c>
    </row>
    <row r="129" spans="1:6" ht="33" customHeight="1">
      <c r="A129" s="146" t="s">
        <v>762</v>
      </c>
      <c r="B129" s="149"/>
      <c r="C129" s="84"/>
      <c r="D129" s="257">
        <v>0</v>
      </c>
      <c r="E129" s="227">
        <v>3330</v>
      </c>
      <c r="F129" s="22"/>
    </row>
    <row r="130" spans="1:5" ht="35.25" customHeight="1">
      <c r="A130" s="146" t="s">
        <v>763</v>
      </c>
      <c r="B130" s="149"/>
      <c r="C130" s="84" t="s">
        <v>199</v>
      </c>
      <c r="D130" s="257">
        <v>2256.5</v>
      </c>
      <c r="E130" s="227">
        <v>2256.5</v>
      </c>
    </row>
    <row r="131" spans="1:5" ht="34.5" customHeight="1">
      <c r="A131" s="146" t="s">
        <v>763</v>
      </c>
      <c r="B131" s="149"/>
      <c r="C131" s="84" t="s">
        <v>368</v>
      </c>
      <c r="D131" s="257">
        <v>1000</v>
      </c>
      <c r="E131" s="227">
        <v>1050</v>
      </c>
    </row>
    <row r="132" spans="1:7" ht="15" customHeight="1">
      <c r="A132" s="146" t="s">
        <v>761</v>
      </c>
      <c r="B132" s="149"/>
      <c r="C132" s="84" t="s">
        <v>102</v>
      </c>
      <c r="D132" s="257">
        <v>142909</v>
      </c>
      <c r="E132" s="227">
        <v>151740</v>
      </c>
      <c r="F132" s="22"/>
      <c r="G132" s="22"/>
    </row>
    <row r="133" spans="1:5" ht="36.75" customHeight="1">
      <c r="A133" s="146" t="s">
        <v>764</v>
      </c>
      <c r="B133" s="149"/>
      <c r="C133" s="84" t="s">
        <v>407</v>
      </c>
      <c r="D133" s="257">
        <v>3786.8</v>
      </c>
      <c r="E133" s="227">
        <v>4100</v>
      </c>
    </row>
    <row r="134" spans="1:5" ht="30.75" customHeight="1">
      <c r="A134" s="146" t="s">
        <v>764</v>
      </c>
      <c r="B134" s="149"/>
      <c r="C134" s="84" t="s">
        <v>400</v>
      </c>
      <c r="D134" s="257">
        <v>1770.2</v>
      </c>
      <c r="E134" s="227">
        <v>1770.2</v>
      </c>
    </row>
    <row r="135" spans="1:5" ht="24" customHeight="1">
      <c r="A135" s="146" t="s">
        <v>664</v>
      </c>
      <c r="B135" s="149"/>
      <c r="C135" s="84" t="s">
        <v>370</v>
      </c>
      <c r="D135" s="257">
        <v>148</v>
      </c>
      <c r="E135" s="227">
        <v>148</v>
      </c>
    </row>
    <row r="136" spans="1:5" ht="24" customHeight="1" hidden="1">
      <c r="A136" s="146" t="s">
        <v>373</v>
      </c>
      <c r="B136" s="149"/>
      <c r="C136" s="119" t="s">
        <v>374</v>
      </c>
      <c r="D136" s="259"/>
      <c r="E136" s="228"/>
    </row>
    <row r="137" spans="1:5" ht="48" customHeight="1" thickBot="1">
      <c r="A137" s="153" t="s">
        <v>765</v>
      </c>
      <c r="B137" s="154"/>
      <c r="C137" s="159" t="s">
        <v>367</v>
      </c>
      <c r="D137" s="258">
        <v>1610</v>
      </c>
      <c r="E137" s="226">
        <v>1960</v>
      </c>
    </row>
    <row r="138" spans="1:5" s="16" customFormat="1" ht="16.5" customHeight="1">
      <c r="A138" s="538"/>
      <c r="B138" s="538"/>
      <c r="C138" s="140"/>
      <c r="D138" s="170"/>
      <c r="E138" s="160"/>
    </row>
    <row r="139" spans="1:5" s="16" customFormat="1" ht="16.5" customHeight="1">
      <c r="A139" s="45"/>
      <c r="B139" s="45"/>
      <c r="C139" s="140"/>
      <c r="D139" s="170"/>
      <c r="E139" s="160"/>
    </row>
    <row r="140" spans="1:5" s="16" customFormat="1" ht="16.5" customHeight="1">
      <c r="A140" s="45"/>
      <c r="B140" s="45"/>
      <c r="C140" s="140"/>
      <c r="D140" s="170"/>
      <c r="E140" s="160"/>
    </row>
    <row r="141" spans="1:5" s="16" customFormat="1" ht="16.5" customHeight="1">
      <c r="A141" s="45"/>
      <c r="B141" s="45"/>
      <c r="C141" s="140"/>
      <c r="D141" s="170"/>
      <c r="E141" s="160"/>
    </row>
    <row r="142" spans="1:5" ht="18" customHeight="1" thickBot="1">
      <c r="A142" s="138"/>
      <c r="B142" s="139"/>
      <c r="C142" s="140"/>
      <c r="D142" s="141"/>
      <c r="E142" s="108" t="s">
        <v>225</v>
      </c>
    </row>
    <row r="143" spans="1:5" ht="47.25" customHeight="1" thickBot="1">
      <c r="A143" s="109" t="s">
        <v>226</v>
      </c>
      <c r="B143" s="193" t="s">
        <v>227</v>
      </c>
      <c r="C143" s="109" t="s">
        <v>228</v>
      </c>
      <c r="D143" s="438" t="s">
        <v>630</v>
      </c>
      <c r="E143" s="438" t="s">
        <v>685</v>
      </c>
    </row>
    <row r="144" spans="1:5" ht="34.5" customHeight="1">
      <c r="A144" s="194" t="s">
        <v>897</v>
      </c>
      <c r="B144" s="118" t="s">
        <v>230</v>
      </c>
      <c r="C144" s="195" t="s">
        <v>380</v>
      </c>
      <c r="D144" s="261">
        <v>5048</v>
      </c>
      <c r="E144" s="225">
        <v>5448</v>
      </c>
    </row>
    <row r="145" spans="1:5" ht="57.75" customHeight="1">
      <c r="A145" s="146" t="s">
        <v>898</v>
      </c>
      <c r="B145" s="125"/>
      <c r="C145" s="84" t="s">
        <v>401</v>
      </c>
      <c r="D145" s="257">
        <v>1000</v>
      </c>
      <c r="E145" s="227">
        <v>1000</v>
      </c>
    </row>
    <row r="146" spans="1:5" ht="33.75" customHeight="1">
      <c r="A146" s="117" t="s">
        <v>766</v>
      </c>
      <c r="B146" s="125"/>
      <c r="C146" s="84" t="s">
        <v>2</v>
      </c>
      <c r="D146" s="257">
        <v>275.3</v>
      </c>
      <c r="E146" s="227">
        <v>275.3</v>
      </c>
    </row>
    <row r="147" spans="1:5" ht="24.75" customHeight="1">
      <c r="A147" s="117" t="s">
        <v>767</v>
      </c>
      <c r="B147" s="125"/>
      <c r="C147" s="84" t="s">
        <v>3</v>
      </c>
      <c r="D147" s="257">
        <v>74</v>
      </c>
      <c r="E147" s="227">
        <v>74</v>
      </c>
    </row>
    <row r="148" spans="1:7" ht="33" customHeight="1">
      <c r="A148" s="117" t="s">
        <v>768</v>
      </c>
      <c r="B148" s="125"/>
      <c r="C148" s="84" t="s">
        <v>120</v>
      </c>
      <c r="D148" s="257">
        <v>12230</v>
      </c>
      <c r="E148" s="227">
        <v>18000</v>
      </c>
      <c r="G148" s="22"/>
    </row>
    <row r="149" spans="1:5" ht="46.5" customHeight="1">
      <c r="A149" s="196" t="s">
        <v>769</v>
      </c>
      <c r="B149" s="197"/>
      <c r="C149" s="84" t="s">
        <v>200</v>
      </c>
      <c r="D149" s="257">
        <v>4480</v>
      </c>
      <c r="E149" s="227">
        <v>4420</v>
      </c>
    </row>
    <row r="150" spans="1:5" ht="45.75" customHeight="1">
      <c r="A150" s="194" t="s">
        <v>770</v>
      </c>
      <c r="B150" s="125"/>
      <c r="C150" s="84" t="s">
        <v>365</v>
      </c>
      <c r="D150" s="257">
        <v>6797</v>
      </c>
      <c r="E150" s="227">
        <v>6797</v>
      </c>
    </row>
    <row r="151" spans="1:5" ht="15.75" customHeight="1">
      <c r="A151" s="194" t="s">
        <v>771</v>
      </c>
      <c r="B151" s="125"/>
      <c r="C151" s="119"/>
      <c r="D151" s="259">
        <v>230</v>
      </c>
      <c r="E151" s="228">
        <v>230</v>
      </c>
    </row>
    <row r="152" spans="1:5" ht="17.25" customHeight="1">
      <c r="A152" s="194" t="s">
        <v>772</v>
      </c>
      <c r="B152" s="125"/>
      <c r="C152" s="119"/>
      <c r="D152" s="259">
        <v>628</v>
      </c>
      <c r="E152" s="228">
        <v>2056</v>
      </c>
    </row>
    <row r="153" spans="1:5" ht="27" customHeight="1" thickBot="1">
      <c r="A153" s="198" t="s">
        <v>773</v>
      </c>
      <c r="B153" s="136"/>
      <c r="C153" s="159" t="s">
        <v>210</v>
      </c>
      <c r="D153" s="258">
        <v>13</v>
      </c>
      <c r="E153" s="226">
        <v>13</v>
      </c>
    </row>
    <row r="154" spans="1:5" ht="21" customHeight="1">
      <c r="A154" s="138"/>
      <c r="B154" s="138"/>
      <c r="C154" s="140"/>
      <c r="D154" s="170"/>
      <c r="E154" s="160"/>
    </row>
    <row r="155" spans="1:5" ht="21" customHeight="1">
      <c r="A155" s="138"/>
      <c r="B155" s="138"/>
      <c r="C155" s="140"/>
      <c r="D155" s="170"/>
      <c r="E155" s="160"/>
    </row>
    <row r="156" spans="1:5" ht="21" customHeight="1">
      <c r="A156" s="138"/>
      <c r="B156" s="138"/>
      <c r="C156" s="140"/>
      <c r="D156" s="170"/>
      <c r="E156" s="160"/>
    </row>
    <row r="157" spans="1:5" ht="21" customHeight="1">
      <c r="A157" s="138"/>
      <c r="B157" s="138"/>
      <c r="C157" s="140"/>
      <c r="D157" s="170"/>
      <c r="E157" s="160"/>
    </row>
    <row r="158" spans="1:5" ht="36.75" customHeight="1">
      <c r="A158" s="138"/>
      <c r="B158" s="138"/>
      <c r="C158" s="140"/>
      <c r="D158" s="170"/>
      <c r="E158" s="160"/>
    </row>
    <row r="159" spans="1:5" ht="22.5" customHeight="1" thickBot="1">
      <c r="A159" s="138"/>
      <c r="B159" s="139"/>
      <c r="C159" s="140"/>
      <c r="D159" s="141"/>
      <c r="E159" s="108" t="s">
        <v>225</v>
      </c>
    </row>
    <row r="160" spans="1:5" ht="32.25" thickBot="1">
      <c r="A160" s="109" t="s">
        <v>226</v>
      </c>
      <c r="B160" s="110" t="s">
        <v>227</v>
      </c>
      <c r="C160" s="109" t="s">
        <v>228</v>
      </c>
      <c r="D160" s="438" t="s">
        <v>630</v>
      </c>
      <c r="E160" s="438" t="s">
        <v>685</v>
      </c>
    </row>
    <row r="161" spans="1:5" ht="12.75">
      <c r="A161" s="143" t="s">
        <v>253</v>
      </c>
      <c r="B161" s="113" t="s">
        <v>233</v>
      </c>
      <c r="C161" s="114" t="s">
        <v>231</v>
      </c>
      <c r="D161" s="157">
        <f>D162+D163+D164</f>
        <v>4100</v>
      </c>
      <c r="E161" s="158">
        <f>E162+E163+E164</f>
        <v>4200</v>
      </c>
    </row>
    <row r="162" spans="1:5" ht="30" customHeight="1">
      <c r="A162" s="117" t="s">
        <v>774</v>
      </c>
      <c r="B162" s="199"/>
      <c r="C162" s="84" t="s">
        <v>402</v>
      </c>
      <c r="D162" s="257">
        <v>1000</v>
      </c>
      <c r="E162" s="227">
        <v>1000</v>
      </c>
    </row>
    <row r="163" spans="1:5" ht="30" customHeight="1" hidden="1">
      <c r="A163" s="176" t="s">
        <v>519</v>
      </c>
      <c r="B163" s="409"/>
      <c r="C163" s="140"/>
      <c r="D163" s="410">
        <v>0</v>
      </c>
      <c r="E163" s="287">
        <v>0</v>
      </c>
    </row>
    <row r="164" spans="1:5" ht="30" customHeight="1" thickBot="1">
      <c r="A164" s="182" t="s">
        <v>775</v>
      </c>
      <c r="B164" s="409"/>
      <c r="C164" s="140"/>
      <c r="D164" s="258">
        <v>3100</v>
      </c>
      <c r="E164" s="333">
        <v>3200</v>
      </c>
    </row>
    <row r="165" spans="1:5" ht="12.75" customHeight="1" thickBot="1">
      <c r="A165" s="539" t="s">
        <v>254</v>
      </c>
      <c r="B165" s="540"/>
      <c r="C165" s="155"/>
      <c r="D165" s="132">
        <f>D166</f>
        <v>17130.4</v>
      </c>
      <c r="E165" s="187">
        <f>E166</f>
        <v>39204.8</v>
      </c>
    </row>
    <row r="166" spans="1:9" ht="13.5" thickBot="1">
      <c r="A166" s="200"/>
      <c r="B166" s="144" t="s">
        <v>230</v>
      </c>
      <c r="C166" s="144" t="s">
        <v>231</v>
      </c>
      <c r="D166" s="145">
        <f>D167+D168</f>
        <v>17130.4</v>
      </c>
      <c r="E166" s="366">
        <f>E167+E168</f>
        <v>39204.8</v>
      </c>
      <c r="I166" t="s">
        <v>37</v>
      </c>
    </row>
    <row r="167" spans="1:5" ht="24" customHeight="1">
      <c r="A167" s="381" t="s">
        <v>899</v>
      </c>
      <c r="B167" s="378"/>
      <c r="C167" s="365" t="s">
        <v>255</v>
      </c>
      <c r="D167" s="380">
        <v>52</v>
      </c>
      <c r="E167" s="379">
        <v>52</v>
      </c>
    </row>
    <row r="168" spans="1:7" ht="15.75" customHeight="1" thickBot="1">
      <c r="A168" s="436" t="s">
        <v>656</v>
      </c>
      <c r="B168" s="16"/>
      <c r="C168" s="140" t="s">
        <v>256</v>
      </c>
      <c r="D168" s="257">
        <v>17078.4</v>
      </c>
      <c r="E168" s="227">
        <v>39152.8</v>
      </c>
      <c r="G168" s="22"/>
    </row>
    <row r="169" spans="1:5" ht="15.75" customHeight="1" hidden="1" thickBot="1">
      <c r="A169" s="382" t="s">
        <v>486</v>
      </c>
      <c r="B169" s="16"/>
      <c r="C169" s="140"/>
      <c r="D169" s="332"/>
      <c r="E169" s="333">
        <v>0</v>
      </c>
    </row>
    <row r="170" spans="1:5" ht="21.75" customHeight="1" thickBot="1">
      <c r="A170" s="541" t="s">
        <v>257</v>
      </c>
      <c r="B170" s="542"/>
      <c r="C170" s="96"/>
      <c r="D170" s="515">
        <f>D171+D172</f>
        <v>448243</v>
      </c>
      <c r="E170" s="515">
        <f>E171+E172</f>
        <v>497524</v>
      </c>
    </row>
    <row r="171" spans="1:7" ht="15.75">
      <c r="A171" s="201" t="s">
        <v>293</v>
      </c>
      <c r="B171" s="202" t="s">
        <v>230</v>
      </c>
      <c r="C171" s="203"/>
      <c r="D171" s="345">
        <f>D8+D18+D39+D48+D67+D76+D96+D111+D122+D124+D166</f>
        <v>405830.4</v>
      </c>
      <c r="E171" s="354">
        <f>E8+E18+E39+E48+E67+E76+E96+E111+E122+E124+E166+E169</f>
        <v>463486.8</v>
      </c>
      <c r="F171" s="22"/>
      <c r="G171" s="22"/>
    </row>
    <row r="172" spans="1:7" ht="15.75">
      <c r="A172" s="204"/>
      <c r="B172" s="205" t="s">
        <v>233</v>
      </c>
      <c r="C172" s="206"/>
      <c r="D172" s="344">
        <f>D15+D22+D43+D56+D73+D81+D101+D105+D161</f>
        <v>42412.600000000006</v>
      </c>
      <c r="E172" s="355">
        <f>E15+E22+E43+E56+E73+E81+E101+E105+E161</f>
        <v>34037.2</v>
      </c>
      <c r="F172" s="22"/>
      <c r="G172" s="22"/>
    </row>
    <row r="173" spans="1:7" ht="9" customHeight="1">
      <c r="A173" s="207"/>
      <c r="B173" s="208"/>
      <c r="C173" s="209"/>
      <c r="D173" s="210"/>
      <c r="E173" s="211"/>
      <c r="G173" s="22"/>
    </row>
    <row r="174" spans="1:7" ht="35.25" customHeight="1" thickBot="1">
      <c r="A174" s="212" t="s">
        <v>258</v>
      </c>
      <c r="B174" s="213"/>
      <c r="C174" s="150" t="s">
        <v>403</v>
      </c>
      <c r="D174" s="214">
        <v>0</v>
      </c>
      <c r="E174" s="215">
        <v>0</v>
      </c>
      <c r="G174" s="22"/>
    </row>
    <row r="175" spans="1:7" ht="26.25" customHeight="1" thickBot="1">
      <c r="A175" s="543" t="s">
        <v>259</v>
      </c>
      <c r="B175" s="544"/>
      <c r="C175" s="96"/>
      <c r="D175" s="216">
        <f>D171+D172</f>
        <v>448243</v>
      </c>
      <c r="E175" s="487">
        <f>E171+E172+E173+E174</f>
        <v>497524</v>
      </c>
      <c r="G175" s="22"/>
    </row>
    <row r="176" spans="1:5" ht="12.75" customHeight="1">
      <c r="A176" s="545"/>
      <c r="B176" s="545"/>
      <c r="C176" s="217"/>
      <c r="D176" s="217"/>
      <c r="E176" s="218"/>
    </row>
    <row r="177" spans="1:5" ht="14.25" customHeight="1">
      <c r="A177" s="538"/>
      <c r="B177" s="538"/>
      <c r="C177" s="24"/>
      <c r="D177" s="313"/>
      <c r="E177" s="511"/>
    </row>
    <row r="178" spans="1:5" ht="12.75">
      <c r="A178" s="218"/>
      <c r="B178" s="32"/>
      <c r="C178" s="24"/>
      <c r="D178" s="22"/>
      <c r="E178" s="218"/>
    </row>
    <row r="179" spans="1:5" ht="12.75">
      <c r="A179" s="16"/>
      <c r="B179" s="16"/>
      <c r="C179" s="24"/>
      <c r="D179" s="22"/>
      <c r="E179" s="218"/>
    </row>
    <row r="180" spans="1:5" ht="12.75">
      <c r="A180" s="24"/>
      <c r="B180" s="16"/>
      <c r="C180" s="24"/>
      <c r="D180" s="22"/>
      <c r="E180" s="505"/>
    </row>
    <row r="181" ht="12.75">
      <c r="E181" s="218"/>
    </row>
    <row r="182" ht="12.75">
      <c r="E182" s="218"/>
    </row>
    <row r="183" ht="12.75">
      <c r="E183" s="218"/>
    </row>
    <row r="184" ht="12.75">
      <c r="E184" s="218"/>
    </row>
    <row r="185" ht="12.75">
      <c r="E185" s="218"/>
    </row>
    <row r="186" ht="12.75">
      <c r="E186" s="218"/>
    </row>
    <row r="187" ht="12.75">
      <c r="E187" s="218"/>
    </row>
    <row r="188" ht="12.75">
      <c r="E188" s="218"/>
    </row>
    <row r="189" ht="12.75">
      <c r="E189" s="218"/>
    </row>
    <row r="190" ht="12.75">
      <c r="E190" s="218"/>
    </row>
    <row r="191" ht="12.75">
      <c r="E191" s="218"/>
    </row>
    <row r="192" ht="12.75">
      <c r="E192" s="218"/>
    </row>
    <row r="193" ht="12.75">
      <c r="E193" s="218"/>
    </row>
    <row r="194" ht="12.75">
      <c r="E194" s="218"/>
    </row>
    <row r="195" ht="12.75">
      <c r="E195" s="218"/>
    </row>
    <row r="196" ht="12.75">
      <c r="E196" s="218"/>
    </row>
    <row r="197" ht="12.75">
      <c r="E197" s="218"/>
    </row>
    <row r="198" ht="12.75">
      <c r="E198" s="218"/>
    </row>
    <row r="199" ht="12.75">
      <c r="E199" s="218"/>
    </row>
    <row r="200" spans="1:5" ht="12.75">
      <c r="A200" s="218"/>
      <c r="B200" s="218"/>
      <c r="C200" s="218"/>
      <c r="D200" s="218"/>
      <c r="E200" s="218"/>
    </row>
    <row r="201" spans="1:5" ht="12.75">
      <c r="A201" s="218"/>
      <c r="B201" s="218"/>
      <c r="C201" s="218"/>
      <c r="D201" s="218"/>
      <c r="E201" s="218"/>
    </row>
    <row r="202" spans="1:5" ht="12.75">
      <c r="A202" s="218"/>
      <c r="B202" s="218"/>
      <c r="C202" s="218"/>
      <c r="D202" s="218"/>
      <c r="E202" s="218"/>
    </row>
    <row r="203" spans="1:5" ht="12.75">
      <c r="A203" s="218"/>
      <c r="B203" s="218"/>
      <c r="C203" s="218"/>
      <c r="D203" s="218"/>
      <c r="E203" s="218"/>
    </row>
    <row r="204" spans="1:5" ht="12.75">
      <c r="A204" s="218"/>
      <c r="B204" s="218"/>
      <c r="C204" s="218"/>
      <c r="D204" s="218"/>
      <c r="E204" s="218"/>
    </row>
    <row r="205" spans="1:5" ht="12.75">
      <c r="A205" s="218"/>
      <c r="B205" s="218"/>
      <c r="C205" s="218"/>
      <c r="D205" s="218"/>
      <c r="E205" s="218"/>
    </row>
    <row r="206" spans="1:5" ht="12.75">
      <c r="A206" s="218"/>
      <c r="B206" s="218"/>
      <c r="C206" s="218"/>
      <c r="D206" s="218"/>
      <c r="E206" s="218"/>
    </row>
    <row r="207" spans="1:5" ht="12.75">
      <c r="A207" s="218"/>
      <c r="B207" s="218"/>
      <c r="C207" s="218"/>
      <c r="D207" s="218"/>
      <c r="E207" s="218"/>
    </row>
    <row r="208" spans="1:5" ht="12.75">
      <c r="A208" s="218"/>
      <c r="B208" s="218"/>
      <c r="C208" s="218"/>
      <c r="D208" s="218"/>
      <c r="E208" s="218"/>
    </row>
    <row r="209" spans="1:5" ht="12.75">
      <c r="A209" s="218"/>
      <c r="B209" s="218"/>
      <c r="C209" s="218"/>
      <c r="D209" s="218"/>
      <c r="E209" s="218"/>
    </row>
    <row r="210" spans="1:5" ht="12.75">
      <c r="A210" s="218"/>
      <c r="B210" s="218"/>
      <c r="C210" s="218"/>
      <c r="D210" s="218"/>
      <c r="E210" s="218"/>
    </row>
    <row r="211" spans="1:5" ht="12.75">
      <c r="A211" s="218"/>
      <c r="B211" s="218"/>
      <c r="C211" s="218"/>
      <c r="D211" s="218"/>
      <c r="E211" s="218"/>
    </row>
    <row r="212" spans="1:5" ht="12.75">
      <c r="A212" s="218"/>
      <c r="B212" s="218"/>
      <c r="C212" s="218"/>
      <c r="D212" s="218"/>
      <c r="E212" s="218"/>
    </row>
    <row r="213" spans="1:5" ht="12.75">
      <c r="A213" s="218"/>
      <c r="B213" s="218"/>
      <c r="C213" s="218"/>
      <c r="D213" s="218"/>
      <c r="E213" s="218"/>
    </row>
    <row r="214" spans="1:5" ht="12.75">
      <c r="A214" s="218"/>
      <c r="B214" s="218"/>
      <c r="C214" s="218"/>
      <c r="D214" s="218"/>
      <c r="E214" s="218"/>
    </row>
    <row r="215" spans="1:5" ht="12.75">
      <c r="A215" s="218"/>
      <c r="B215" s="218"/>
      <c r="C215" s="218"/>
      <c r="D215" s="218"/>
      <c r="E215" s="218"/>
    </row>
    <row r="216" spans="1:5" ht="12.75">
      <c r="A216" s="218"/>
      <c r="B216" s="218"/>
      <c r="C216" s="218"/>
      <c r="D216" s="218"/>
      <c r="E216" s="218"/>
    </row>
    <row r="217" spans="1:5" ht="12.75">
      <c r="A217" s="218"/>
      <c r="B217" s="218"/>
      <c r="C217" s="218"/>
      <c r="D217" s="218"/>
      <c r="E217" s="218"/>
    </row>
    <row r="218" spans="1:5" ht="12.75">
      <c r="A218" s="218"/>
      <c r="B218" s="218"/>
      <c r="C218" s="218"/>
      <c r="D218" s="218"/>
      <c r="E218" s="218"/>
    </row>
    <row r="219" spans="1:5" ht="12.75">
      <c r="A219" s="218"/>
      <c r="B219" s="218"/>
      <c r="C219" s="218"/>
      <c r="D219" s="218"/>
      <c r="E219" s="218"/>
    </row>
    <row r="220" spans="1:5" ht="12.75">
      <c r="A220" s="218"/>
      <c r="B220" s="218"/>
      <c r="C220" s="218"/>
      <c r="D220" s="218"/>
      <c r="E220" s="218"/>
    </row>
    <row r="221" spans="1:5" ht="12.75">
      <c r="A221" s="218"/>
      <c r="B221" s="218"/>
      <c r="C221" s="218"/>
      <c r="D221" s="218"/>
      <c r="E221" s="218"/>
    </row>
    <row r="222" spans="1:5" ht="12.75">
      <c r="A222" s="218"/>
      <c r="B222" s="218"/>
      <c r="C222" s="218"/>
      <c r="D222" s="218"/>
      <c r="E222" s="217"/>
    </row>
    <row r="223" spans="1:5" ht="12.75">
      <c r="A223" s="218"/>
      <c r="B223" s="218"/>
      <c r="C223" s="218"/>
      <c r="D223" s="218"/>
      <c r="E223" s="217"/>
    </row>
    <row r="224" spans="1:5" ht="12.75">
      <c r="A224" s="218"/>
      <c r="B224" s="218"/>
      <c r="C224" s="218"/>
      <c r="D224" s="218"/>
      <c r="E224" s="217"/>
    </row>
    <row r="225" spans="1:5" ht="12.75">
      <c r="A225" s="218"/>
      <c r="B225" s="218"/>
      <c r="C225" s="218"/>
      <c r="D225" s="218"/>
      <c r="E225" s="217"/>
    </row>
    <row r="226" spans="1:5" ht="12.75">
      <c r="A226" s="218"/>
      <c r="B226" s="218"/>
      <c r="C226" s="218"/>
      <c r="D226" s="218"/>
      <c r="E226" s="217"/>
    </row>
    <row r="227" spans="1:5" ht="12.75">
      <c r="A227" s="218"/>
      <c r="B227" s="218"/>
      <c r="C227" s="218"/>
      <c r="D227" s="218"/>
      <c r="E227" s="217"/>
    </row>
    <row r="228" spans="1:5" ht="12.75">
      <c r="A228" s="218"/>
      <c r="B228" s="218"/>
      <c r="C228" s="218"/>
      <c r="D228" s="218"/>
      <c r="E228" s="217"/>
    </row>
    <row r="229" spans="1:5" ht="12.75">
      <c r="A229" s="218"/>
      <c r="B229" s="218"/>
      <c r="C229" s="218"/>
      <c r="D229" s="218"/>
      <c r="E229" s="217"/>
    </row>
    <row r="230" spans="1:5" ht="12.75">
      <c r="A230" s="218"/>
      <c r="B230" s="218"/>
      <c r="C230" s="218"/>
      <c r="D230" s="218"/>
      <c r="E230" s="217"/>
    </row>
    <row r="231" spans="1:5" ht="12.75">
      <c r="A231" s="218"/>
      <c r="B231" s="218"/>
      <c r="C231" s="218"/>
      <c r="D231" s="218"/>
      <c r="E231" s="217"/>
    </row>
    <row r="232" spans="1:5" ht="12.75">
      <c r="A232" s="218"/>
      <c r="B232" s="218"/>
      <c r="C232" s="218"/>
      <c r="D232" s="218"/>
      <c r="E232" s="217"/>
    </row>
    <row r="233" spans="1:5" ht="12.75">
      <c r="A233" s="218"/>
      <c r="B233" s="218"/>
      <c r="C233" s="218"/>
      <c r="D233" s="218"/>
      <c r="E233" s="217"/>
    </row>
    <row r="234" spans="1:5" ht="12.75">
      <c r="A234" s="218"/>
      <c r="B234" s="218"/>
      <c r="C234" s="218"/>
      <c r="D234" s="218"/>
      <c r="E234" s="217"/>
    </row>
    <row r="235" spans="1:5" ht="12.75">
      <c r="A235" s="218"/>
      <c r="B235" s="218"/>
      <c r="C235" s="218"/>
      <c r="D235" s="218"/>
      <c r="E235" s="217"/>
    </row>
    <row r="236" spans="1:4" ht="12.75">
      <c r="A236" s="218"/>
      <c r="B236" s="218"/>
      <c r="C236" s="218"/>
      <c r="D236" s="218"/>
    </row>
    <row r="237" spans="1:4" ht="12.75">
      <c r="A237" s="218"/>
      <c r="B237" s="218"/>
      <c r="C237" s="218"/>
      <c r="D237" s="218"/>
    </row>
    <row r="238" spans="1:4" ht="12.75">
      <c r="A238" s="218"/>
      <c r="B238" s="218"/>
      <c r="C238" s="218"/>
      <c r="D238" s="218"/>
    </row>
    <row r="239" spans="1:4" ht="12.75">
      <c r="A239" s="218"/>
      <c r="B239" s="218"/>
      <c r="C239" s="218"/>
      <c r="D239" s="218"/>
    </row>
    <row r="240" spans="1:4" ht="12.75">
      <c r="A240" s="218"/>
      <c r="B240" s="218"/>
      <c r="C240" s="218"/>
      <c r="D240" s="218"/>
    </row>
    <row r="241" spans="1:4" ht="12.75">
      <c r="A241" s="218"/>
      <c r="B241" s="218"/>
      <c r="C241" s="218"/>
      <c r="D241" s="218"/>
    </row>
    <row r="242" spans="1:4" ht="12.75">
      <c r="A242" s="218"/>
      <c r="B242" s="218"/>
      <c r="C242" s="218"/>
      <c r="D242" s="218"/>
    </row>
    <row r="243" spans="1:4" ht="12.75">
      <c r="A243" s="218"/>
      <c r="B243" s="218"/>
      <c r="C243" s="218"/>
      <c r="D243" s="218"/>
    </row>
    <row r="244" spans="1:4" ht="12.75">
      <c r="A244" s="218"/>
      <c r="B244" s="218"/>
      <c r="C244" s="218"/>
      <c r="D244" s="218"/>
    </row>
    <row r="245" spans="1:4" ht="12.75">
      <c r="A245" s="218"/>
      <c r="B245" s="218"/>
      <c r="C245" s="218"/>
      <c r="D245" s="218"/>
    </row>
    <row r="246" spans="1:4" ht="12.75">
      <c r="A246" s="218"/>
      <c r="B246" s="218"/>
      <c r="C246" s="218"/>
      <c r="D246" s="218"/>
    </row>
    <row r="247" spans="1:4" ht="12.75">
      <c r="A247" s="218"/>
      <c r="B247" s="218"/>
      <c r="C247" s="218"/>
      <c r="D247" s="218"/>
    </row>
    <row r="248" spans="1:4" ht="12.75">
      <c r="A248" s="218"/>
      <c r="B248" s="218"/>
      <c r="C248" s="218"/>
      <c r="D248" s="218"/>
    </row>
    <row r="249" spans="1:4" ht="12.75">
      <c r="A249" s="218"/>
      <c r="B249" s="218"/>
      <c r="C249" s="218"/>
      <c r="D249" s="218"/>
    </row>
    <row r="250" spans="1:4" ht="12.75">
      <c r="A250" s="218"/>
      <c r="B250" s="218"/>
      <c r="C250" s="218"/>
      <c r="D250" s="218"/>
    </row>
    <row r="251" spans="1:4" ht="12.75">
      <c r="A251" s="218"/>
      <c r="B251" s="218"/>
      <c r="C251" s="218"/>
      <c r="D251" s="218"/>
    </row>
    <row r="252" spans="1:4" ht="12.75">
      <c r="A252" s="218"/>
      <c r="B252" s="218"/>
      <c r="C252" s="218"/>
      <c r="D252" s="218"/>
    </row>
    <row r="253" spans="1:4" ht="12.75">
      <c r="A253" s="218"/>
      <c r="B253" s="218"/>
      <c r="C253" s="218"/>
      <c r="D253" s="218"/>
    </row>
    <row r="254" spans="1:4" ht="12.75">
      <c r="A254" s="218"/>
      <c r="B254" s="218"/>
      <c r="C254" s="218"/>
      <c r="D254" s="218"/>
    </row>
    <row r="255" spans="1:4" ht="12.75">
      <c r="A255" s="218"/>
      <c r="B255" s="218"/>
      <c r="C255" s="218"/>
      <c r="D255" s="218"/>
    </row>
    <row r="256" spans="1:4" ht="12.75">
      <c r="A256" s="218"/>
      <c r="B256" s="218"/>
      <c r="C256" s="218"/>
      <c r="D256" s="218"/>
    </row>
    <row r="257" spans="1:4" ht="12.75">
      <c r="A257" s="218"/>
      <c r="B257" s="218"/>
      <c r="C257" s="218"/>
      <c r="D257" s="218"/>
    </row>
    <row r="258" spans="1:4" ht="12.75">
      <c r="A258" s="218"/>
      <c r="B258" s="218"/>
      <c r="C258" s="218"/>
      <c r="D258" s="218"/>
    </row>
    <row r="259" spans="1:4" ht="12.75">
      <c r="A259" s="218"/>
      <c r="B259" s="218"/>
      <c r="C259" s="218"/>
      <c r="D259" s="218"/>
    </row>
    <row r="260" spans="1:4" ht="12.75">
      <c r="A260" s="218"/>
      <c r="B260" s="218"/>
      <c r="C260" s="218"/>
      <c r="D260" s="218"/>
    </row>
    <row r="261" spans="1:4" ht="12.75">
      <c r="A261" s="218"/>
      <c r="B261" s="218"/>
      <c r="C261" s="218"/>
      <c r="D261" s="218"/>
    </row>
    <row r="262" spans="1:4" ht="12.75">
      <c r="A262" s="218"/>
      <c r="B262" s="218"/>
      <c r="C262" s="218"/>
      <c r="D262" s="218"/>
    </row>
    <row r="263" spans="1:4" ht="12.75">
      <c r="A263" s="218"/>
      <c r="B263" s="218"/>
      <c r="C263" s="218"/>
      <c r="D263" s="218"/>
    </row>
    <row r="264" spans="1:4" ht="12.75">
      <c r="A264" s="218"/>
      <c r="B264" s="218"/>
      <c r="C264" s="218"/>
      <c r="D264" s="218"/>
    </row>
    <row r="265" spans="1:4" ht="12.75">
      <c r="A265" s="218"/>
      <c r="B265" s="218"/>
      <c r="C265" s="218"/>
      <c r="D265" s="218"/>
    </row>
    <row r="266" spans="1:4" ht="12.75">
      <c r="A266" s="218"/>
      <c r="B266" s="218"/>
      <c r="C266" s="218"/>
      <c r="D266" s="218"/>
    </row>
    <row r="267" spans="1:4" ht="12.75">
      <c r="A267" s="218"/>
      <c r="B267" s="218"/>
      <c r="C267" s="218"/>
      <c r="D267" s="218"/>
    </row>
    <row r="268" spans="1:4" ht="12.75">
      <c r="A268" s="218"/>
      <c r="B268" s="218"/>
      <c r="C268" s="218"/>
      <c r="D268" s="218"/>
    </row>
    <row r="269" spans="1:4" ht="12.75">
      <c r="A269" s="218"/>
      <c r="B269" s="218"/>
      <c r="C269" s="218"/>
      <c r="D269" s="218"/>
    </row>
    <row r="270" spans="1:4" ht="12.75">
      <c r="A270" s="218"/>
      <c r="B270" s="218"/>
      <c r="C270" s="218"/>
      <c r="D270" s="218"/>
    </row>
    <row r="271" spans="1:4" ht="12.75">
      <c r="A271" s="218"/>
      <c r="B271" s="218"/>
      <c r="C271" s="218"/>
      <c r="D271" s="218"/>
    </row>
    <row r="272" spans="1:4" ht="12.75">
      <c r="A272" s="218"/>
      <c r="B272" s="218"/>
      <c r="C272" s="218"/>
      <c r="D272" s="218"/>
    </row>
    <row r="273" spans="1:4" ht="12.75">
      <c r="A273" s="218"/>
      <c r="B273" s="218"/>
      <c r="C273" s="218"/>
      <c r="D273" s="218"/>
    </row>
    <row r="274" spans="1:4" ht="12.75">
      <c r="A274" s="218"/>
      <c r="B274" s="218"/>
      <c r="C274" s="218"/>
      <c r="D274" s="218"/>
    </row>
    <row r="275" spans="1:4" ht="12.75">
      <c r="A275" s="218"/>
      <c r="B275" s="218"/>
      <c r="C275" s="218"/>
      <c r="D275" s="218"/>
    </row>
    <row r="276" spans="1:4" ht="12.75">
      <c r="A276" s="218"/>
      <c r="B276" s="218"/>
      <c r="C276" s="218"/>
      <c r="D276" s="218"/>
    </row>
    <row r="277" spans="1:4" ht="12.75">
      <c r="A277" s="218"/>
      <c r="B277" s="218"/>
      <c r="C277" s="218"/>
      <c r="D277" s="218"/>
    </row>
    <row r="278" spans="1:4" ht="12.75">
      <c r="A278" s="218"/>
      <c r="B278" s="218"/>
      <c r="C278" s="218"/>
      <c r="D278" s="218"/>
    </row>
    <row r="279" spans="1:4" ht="12.75">
      <c r="A279" s="218"/>
      <c r="B279" s="218"/>
      <c r="C279" s="218"/>
      <c r="D279" s="218"/>
    </row>
    <row r="280" spans="1:4" ht="12.75">
      <c r="A280" s="218"/>
      <c r="B280" s="218"/>
      <c r="C280" s="218"/>
      <c r="D280" s="218"/>
    </row>
    <row r="281" spans="1:4" ht="12.75">
      <c r="A281" s="218"/>
      <c r="B281" s="218"/>
      <c r="C281" s="218"/>
      <c r="D281" s="218"/>
    </row>
    <row r="282" spans="1:4" ht="12.75">
      <c r="A282" s="218"/>
      <c r="B282" s="218"/>
      <c r="C282" s="218"/>
      <c r="D282" s="218"/>
    </row>
    <row r="283" spans="1:4" ht="12.75">
      <c r="A283" s="218"/>
      <c r="B283" s="218"/>
      <c r="C283" s="218"/>
      <c r="D283" s="218"/>
    </row>
    <row r="284" spans="1:4" ht="12.75">
      <c r="A284" s="218"/>
      <c r="B284" s="218"/>
      <c r="C284" s="218"/>
      <c r="D284" s="218"/>
    </row>
    <row r="285" spans="1:4" ht="12.75">
      <c r="A285" s="218"/>
      <c r="B285" s="218"/>
      <c r="C285" s="218"/>
      <c r="D285" s="218"/>
    </row>
    <row r="286" spans="1:4" ht="12.75">
      <c r="A286" s="218"/>
      <c r="B286" s="218"/>
      <c r="C286" s="218"/>
      <c r="D286" s="218"/>
    </row>
    <row r="287" spans="1:4" ht="12.75">
      <c r="A287" s="218"/>
      <c r="B287" s="218"/>
      <c r="C287" s="218"/>
      <c r="D287" s="218"/>
    </row>
    <row r="288" spans="1:4" ht="12.75">
      <c r="A288" s="218"/>
      <c r="B288" s="218"/>
      <c r="C288" s="218"/>
      <c r="D288" s="218"/>
    </row>
    <row r="289" spans="1:4" ht="12.75">
      <c r="A289" s="218"/>
      <c r="B289" s="218"/>
      <c r="C289" s="218"/>
      <c r="D289" s="218"/>
    </row>
    <row r="290" spans="1:4" ht="12.75">
      <c r="A290" s="218"/>
      <c r="B290" s="218"/>
      <c r="C290" s="218"/>
      <c r="D290" s="218"/>
    </row>
    <row r="291" spans="1:4" ht="12.75">
      <c r="A291" s="218"/>
      <c r="B291" s="218"/>
      <c r="C291" s="218"/>
      <c r="D291" s="218"/>
    </row>
    <row r="292" spans="1:4" ht="12.75">
      <c r="A292" s="218"/>
      <c r="B292" s="218"/>
      <c r="C292" s="218"/>
      <c r="D292" s="218"/>
    </row>
    <row r="293" spans="1:4" ht="12.75">
      <c r="A293" s="218"/>
      <c r="B293" s="218"/>
      <c r="C293" s="218"/>
      <c r="D293" s="218"/>
    </row>
    <row r="294" spans="1:4" ht="12.75">
      <c r="A294" s="218"/>
      <c r="B294" s="218"/>
      <c r="C294" s="218"/>
      <c r="D294" s="218"/>
    </row>
    <row r="295" spans="1:4" ht="12.75">
      <c r="A295" s="218"/>
      <c r="B295" s="218"/>
      <c r="C295" s="218"/>
      <c r="D295" s="218"/>
    </row>
    <row r="296" spans="1:4" ht="12.75">
      <c r="A296" s="218"/>
      <c r="B296" s="218"/>
      <c r="C296" s="218"/>
      <c r="D296" s="218"/>
    </row>
    <row r="297" spans="1:4" ht="12.75">
      <c r="A297" s="218"/>
      <c r="B297" s="218"/>
      <c r="C297" s="218"/>
      <c r="D297" s="218"/>
    </row>
    <row r="298" spans="1:4" ht="12.75">
      <c r="A298" s="218"/>
      <c r="B298" s="218"/>
      <c r="C298" s="218"/>
      <c r="D298" s="218"/>
    </row>
    <row r="299" spans="1:4" ht="12.75">
      <c r="A299" s="218"/>
      <c r="B299" s="218"/>
      <c r="C299" s="218"/>
      <c r="D299" s="218"/>
    </row>
    <row r="300" spans="1:4" ht="12.75">
      <c r="A300" s="218"/>
      <c r="B300" s="218"/>
      <c r="C300" s="218"/>
      <c r="D300" s="218"/>
    </row>
    <row r="301" spans="1:4" ht="12.75">
      <c r="A301" s="218"/>
      <c r="B301" s="218"/>
      <c r="C301" s="218"/>
      <c r="D301" s="218"/>
    </row>
    <row r="302" spans="1:4" ht="12.75">
      <c r="A302" s="218"/>
      <c r="B302" s="218"/>
      <c r="C302" s="218"/>
      <c r="D302" s="218"/>
    </row>
    <row r="303" spans="1:4" ht="12.75">
      <c r="A303" s="218"/>
      <c r="B303" s="218"/>
      <c r="C303" s="218"/>
      <c r="D303" s="218"/>
    </row>
    <row r="304" spans="1:4" ht="12.75">
      <c r="A304" s="218"/>
      <c r="B304" s="218"/>
      <c r="C304" s="218"/>
      <c r="D304" s="218"/>
    </row>
    <row r="305" spans="1:4" ht="12.75">
      <c r="A305" s="218"/>
      <c r="B305" s="218"/>
      <c r="C305" s="218"/>
      <c r="D305" s="218"/>
    </row>
    <row r="306" spans="1:4" ht="12.75">
      <c r="A306" s="218"/>
      <c r="B306" s="218"/>
      <c r="C306" s="218"/>
      <c r="D306" s="218"/>
    </row>
    <row r="307" spans="1:4" ht="12.75">
      <c r="A307" s="218"/>
      <c r="B307" s="218"/>
      <c r="C307" s="218"/>
      <c r="D307" s="218"/>
    </row>
    <row r="308" spans="1:4" ht="12.75">
      <c r="A308" s="218"/>
      <c r="B308" s="218"/>
      <c r="C308" s="218"/>
      <c r="D308" s="218"/>
    </row>
    <row r="309" spans="1:4" ht="12.75">
      <c r="A309" s="218"/>
      <c r="B309" s="218"/>
      <c r="C309" s="218"/>
      <c r="D309" s="218"/>
    </row>
    <row r="310" spans="1:4" ht="12.75">
      <c r="A310" s="218"/>
      <c r="B310" s="218"/>
      <c r="C310" s="218"/>
      <c r="D310" s="218"/>
    </row>
    <row r="311" spans="1:4" ht="12.75">
      <c r="A311" s="218"/>
      <c r="B311" s="218"/>
      <c r="C311" s="218"/>
      <c r="D311" s="218"/>
    </row>
    <row r="312" spans="1:4" ht="12.75">
      <c r="A312" s="218"/>
      <c r="B312" s="218"/>
      <c r="C312" s="218"/>
      <c r="D312" s="218"/>
    </row>
    <row r="313" spans="1:4" ht="12.75">
      <c r="A313" s="218"/>
      <c r="B313" s="218"/>
      <c r="C313" s="218"/>
      <c r="D313" s="218"/>
    </row>
    <row r="314" spans="1:4" ht="12.75">
      <c r="A314" s="218"/>
      <c r="B314" s="218"/>
      <c r="C314" s="218"/>
      <c r="D314" s="218"/>
    </row>
    <row r="315" spans="1:4" ht="12.75">
      <c r="A315" s="218"/>
      <c r="B315" s="218"/>
      <c r="C315" s="218"/>
      <c r="D315" s="218"/>
    </row>
    <row r="316" spans="1:4" ht="12.75">
      <c r="A316" s="218"/>
      <c r="B316" s="218"/>
      <c r="C316" s="218"/>
      <c r="D316" s="218"/>
    </row>
    <row r="317" spans="1:4" ht="12.75">
      <c r="A317" s="218"/>
      <c r="B317" s="218"/>
      <c r="C317" s="218"/>
      <c r="D317" s="218"/>
    </row>
    <row r="318" spans="1:4" ht="12.75">
      <c r="A318" s="218"/>
      <c r="B318" s="218"/>
      <c r="C318" s="218"/>
      <c r="D318" s="218"/>
    </row>
    <row r="319" spans="1:4" ht="12.75">
      <c r="A319" s="218"/>
      <c r="B319" s="218"/>
      <c r="C319" s="218"/>
      <c r="D319" s="218"/>
    </row>
    <row r="320" spans="1:4" ht="12.75">
      <c r="A320" s="218"/>
      <c r="B320" s="218"/>
      <c r="C320" s="218"/>
      <c r="D320" s="218"/>
    </row>
    <row r="321" spans="1:4" ht="12.75">
      <c r="A321" s="218"/>
      <c r="B321" s="218"/>
      <c r="C321" s="218"/>
      <c r="D321" s="218"/>
    </row>
    <row r="322" spans="1:4" ht="12.75">
      <c r="A322" s="218"/>
      <c r="B322" s="218"/>
      <c r="C322" s="218"/>
      <c r="D322" s="218"/>
    </row>
    <row r="323" spans="1:4" ht="12.75">
      <c r="A323" s="218"/>
      <c r="B323" s="218"/>
      <c r="C323" s="218"/>
      <c r="D323" s="218"/>
    </row>
    <row r="324" spans="1:4" ht="12.75">
      <c r="A324" s="218"/>
      <c r="B324" s="218"/>
      <c r="C324" s="218"/>
      <c r="D324" s="218"/>
    </row>
    <row r="325" spans="1:4" ht="12.75">
      <c r="A325" s="218"/>
      <c r="B325" s="218"/>
      <c r="C325" s="218"/>
      <c r="D325" s="218"/>
    </row>
    <row r="326" spans="1:4" ht="12.75">
      <c r="A326" s="218"/>
      <c r="B326" s="218"/>
      <c r="C326" s="218"/>
      <c r="D326" s="218"/>
    </row>
    <row r="327" spans="1:4" ht="12.75">
      <c r="A327" s="218"/>
      <c r="B327" s="218"/>
      <c r="C327" s="218"/>
      <c r="D327" s="218"/>
    </row>
    <row r="328" spans="1:4" ht="12.75">
      <c r="A328" s="218"/>
      <c r="B328" s="218"/>
      <c r="C328" s="218"/>
      <c r="D328" s="218"/>
    </row>
    <row r="329" spans="1:4" ht="12.75">
      <c r="A329" s="218"/>
      <c r="B329" s="218"/>
      <c r="C329" s="218"/>
      <c r="D329" s="218"/>
    </row>
    <row r="330" spans="1:4" ht="12.75">
      <c r="A330" s="218"/>
      <c r="B330" s="218"/>
      <c r="C330" s="218"/>
      <c r="D330" s="218"/>
    </row>
    <row r="331" spans="1:4" ht="12.75">
      <c r="A331" s="218"/>
      <c r="B331" s="218"/>
      <c r="C331" s="218"/>
      <c r="D331" s="218"/>
    </row>
    <row r="332" spans="1:4" ht="12.75">
      <c r="A332" s="218"/>
      <c r="B332" s="218"/>
      <c r="C332" s="218"/>
      <c r="D332" s="218"/>
    </row>
    <row r="333" spans="1:4" ht="12.75">
      <c r="A333" s="218"/>
      <c r="B333" s="218"/>
      <c r="C333" s="218"/>
      <c r="D333" s="218"/>
    </row>
    <row r="334" spans="1:4" ht="12.75">
      <c r="A334" s="218"/>
      <c r="B334" s="218"/>
      <c r="C334" s="218"/>
      <c r="D334" s="218"/>
    </row>
    <row r="335" spans="1:4" ht="12.75">
      <c r="A335" s="218"/>
      <c r="B335" s="218"/>
      <c r="C335" s="218"/>
      <c r="D335" s="218"/>
    </row>
    <row r="336" spans="1:4" ht="12.75">
      <c r="A336" s="218"/>
      <c r="B336" s="218"/>
      <c r="C336" s="218"/>
      <c r="D336" s="218"/>
    </row>
    <row r="337" spans="1:4" ht="12.75">
      <c r="A337" s="218"/>
      <c r="B337" s="218"/>
      <c r="C337" s="218"/>
      <c r="D337" s="218"/>
    </row>
    <row r="338" spans="1:4" ht="12.75">
      <c r="A338" s="218"/>
      <c r="B338" s="218"/>
      <c r="C338" s="218"/>
      <c r="D338" s="218"/>
    </row>
    <row r="339" spans="1:4" ht="12.75">
      <c r="A339" s="218"/>
      <c r="B339" s="218"/>
      <c r="C339" s="218"/>
      <c r="D339" s="218"/>
    </row>
    <row r="340" spans="1:4" ht="12.75">
      <c r="A340" s="218"/>
      <c r="B340" s="218"/>
      <c r="C340" s="218"/>
      <c r="D340" s="218"/>
    </row>
    <row r="341" spans="1:4" ht="12.75">
      <c r="A341" s="218"/>
      <c r="B341" s="218"/>
      <c r="C341" s="218"/>
      <c r="D341" s="218"/>
    </row>
    <row r="342" spans="1:4" ht="12.75">
      <c r="A342" s="218"/>
      <c r="B342" s="218"/>
      <c r="C342" s="218"/>
      <c r="D342" s="218"/>
    </row>
    <row r="343" spans="1:4" ht="12.75">
      <c r="A343" s="218"/>
      <c r="B343" s="218"/>
      <c r="C343" s="218"/>
      <c r="D343" s="218"/>
    </row>
    <row r="344" spans="1:4" ht="12.75">
      <c r="A344" s="218"/>
      <c r="B344" s="218"/>
      <c r="C344" s="218"/>
      <c r="D344" s="218"/>
    </row>
    <row r="345" spans="1:4" ht="12.75">
      <c r="A345" s="218"/>
      <c r="B345" s="218"/>
      <c r="C345" s="218"/>
      <c r="D345" s="218"/>
    </row>
    <row r="346" spans="1:4" ht="12.75">
      <c r="A346" s="218"/>
      <c r="B346" s="218"/>
      <c r="C346" s="218"/>
      <c r="D346" s="218"/>
    </row>
    <row r="347" spans="1:4" ht="12.75">
      <c r="A347" s="218"/>
      <c r="B347" s="218"/>
      <c r="C347" s="218"/>
      <c r="D347" s="218"/>
    </row>
    <row r="348" spans="1:4" ht="12.75">
      <c r="A348" s="218"/>
      <c r="B348" s="218"/>
      <c r="C348" s="218"/>
      <c r="D348" s="218"/>
    </row>
    <row r="349" spans="1:4" ht="12.75">
      <c r="A349" s="218"/>
      <c r="B349" s="218"/>
      <c r="C349" s="218"/>
      <c r="D349" s="218"/>
    </row>
    <row r="350" spans="1:4" ht="12.75">
      <c r="A350" s="218"/>
      <c r="B350" s="218"/>
      <c r="C350" s="218"/>
      <c r="D350" s="218"/>
    </row>
    <row r="351" spans="1:4" ht="12.75">
      <c r="A351" s="218"/>
      <c r="B351" s="218"/>
      <c r="C351" s="218"/>
      <c r="D351" s="218"/>
    </row>
    <row r="352" spans="1:4" ht="12.75">
      <c r="A352" s="218"/>
      <c r="B352" s="218"/>
      <c r="C352" s="218"/>
      <c r="D352" s="218"/>
    </row>
    <row r="353" spans="1:4" ht="12.75">
      <c r="A353" s="218"/>
      <c r="B353" s="218"/>
      <c r="C353" s="218"/>
      <c r="D353" s="218"/>
    </row>
    <row r="354" spans="1:4" ht="12.75">
      <c r="A354" s="218"/>
      <c r="B354" s="218"/>
      <c r="C354" s="218"/>
      <c r="D354" s="218"/>
    </row>
    <row r="355" spans="1:4" ht="12.75">
      <c r="A355" s="218"/>
      <c r="B355" s="218"/>
      <c r="C355" s="218"/>
      <c r="D355" s="218"/>
    </row>
    <row r="356" spans="1:4" ht="12.75">
      <c r="A356" s="218"/>
      <c r="B356" s="218"/>
      <c r="C356" s="218"/>
      <c r="D356" s="218"/>
    </row>
    <row r="357" spans="1:4" ht="12.75">
      <c r="A357" s="218"/>
      <c r="B357" s="218"/>
      <c r="C357" s="218"/>
      <c r="D357" s="218"/>
    </row>
    <row r="358" spans="1:4" ht="12.75">
      <c r="A358" s="218"/>
      <c r="B358" s="218"/>
      <c r="C358" s="218"/>
      <c r="D358" s="218"/>
    </row>
    <row r="359" spans="1:4" ht="12.75">
      <c r="A359" s="218"/>
      <c r="B359" s="218"/>
      <c r="C359" s="218"/>
      <c r="D359" s="218"/>
    </row>
    <row r="360" spans="1:4" ht="12.75">
      <c r="A360" s="218"/>
      <c r="B360" s="218"/>
      <c r="C360" s="218"/>
      <c r="D360" s="218"/>
    </row>
    <row r="361" spans="1:4" ht="12.75">
      <c r="A361" s="218"/>
      <c r="B361" s="218"/>
      <c r="C361" s="218"/>
      <c r="D361" s="218"/>
    </row>
    <row r="362" spans="1:4" ht="12.75">
      <c r="A362" s="218"/>
      <c r="B362" s="218"/>
      <c r="C362" s="218"/>
      <c r="D362" s="218"/>
    </row>
    <row r="363" spans="1:4" ht="12.75">
      <c r="A363" s="218"/>
      <c r="B363" s="218"/>
      <c r="C363" s="218"/>
      <c r="D363" s="218"/>
    </row>
    <row r="364" spans="1:4" ht="12.75">
      <c r="A364" s="218"/>
      <c r="B364" s="218"/>
      <c r="C364" s="218"/>
      <c r="D364" s="218"/>
    </row>
    <row r="365" spans="1:4" ht="12.75">
      <c r="A365" s="218"/>
      <c r="B365" s="218"/>
      <c r="C365" s="218"/>
      <c r="D365" s="218"/>
    </row>
    <row r="366" spans="1:4" ht="12.75">
      <c r="A366" s="218"/>
      <c r="B366" s="218"/>
      <c r="C366" s="218"/>
      <c r="D366" s="218"/>
    </row>
    <row r="367" spans="1:4" ht="12.75">
      <c r="A367" s="218"/>
      <c r="B367" s="218"/>
      <c r="C367" s="218"/>
      <c r="D367" s="218"/>
    </row>
    <row r="368" spans="1:4" ht="12.75">
      <c r="A368" s="218"/>
      <c r="B368" s="218"/>
      <c r="C368" s="218"/>
      <c r="D368" s="218"/>
    </row>
    <row r="369" spans="1:4" ht="12.75">
      <c r="A369" s="218"/>
      <c r="B369" s="218"/>
      <c r="C369" s="218"/>
      <c r="D369" s="218"/>
    </row>
    <row r="370" spans="1:4" ht="12.75">
      <c r="A370" s="218"/>
      <c r="B370" s="218"/>
      <c r="C370" s="218"/>
      <c r="D370" s="218"/>
    </row>
    <row r="371" spans="1:4" ht="12.75">
      <c r="A371" s="218"/>
      <c r="B371" s="218"/>
      <c r="C371" s="218"/>
      <c r="D371" s="218"/>
    </row>
    <row r="372" spans="1:4" ht="12.75">
      <c r="A372" s="218"/>
      <c r="B372" s="218"/>
      <c r="C372" s="218"/>
      <c r="D372" s="218"/>
    </row>
    <row r="373" spans="1:4" ht="12.75">
      <c r="A373" s="218"/>
      <c r="B373" s="218"/>
      <c r="C373" s="218"/>
      <c r="D373" s="218"/>
    </row>
    <row r="374" spans="1:4" ht="12.75">
      <c r="A374" s="218"/>
      <c r="B374" s="218"/>
      <c r="C374" s="218"/>
      <c r="D374" s="218"/>
    </row>
    <row r="375" spans="1:4" ht="12.75">
      <c r="A375" s="218"/>
      <c r="B375" s="218"/>
      <c r="C375" s="218"/>
      <c r="D375" s="218"/>
    </row>
    <row r="376" spans="1:4" ht="12.75">
      <c r="A376" s="218"/>
      <c r="B376" s="218"/>
      <c r="C376" s="218"/>
      <c r="D376" s="218"/>
    </row>
    <row r="377" spans="1:4" ht="12.75">
      <c r="A377" s="218"/>
      <c r="B377" s="218"/>
      <c r="C377" s="218"/>
      <c r="D377" s="218"/>
    </row>
    <row r="378" spans="1:4" ht="12.75">
      <c r="A378" s="218"/>
      <c r="B378" s="218"/>
      <c r="C378" s="218"/>
      <c r="D378" s="218"/>
    </row>
    <row r="379" spans="1:4" ht="12.75">
      <c r="A379" s="218"/>
      <c r="B379" s="218"/>
      <c r="C379" s="218"/>
      <c r="D379" s="218"/>
    </row>
    <row r="380" spans="1:4" ht="12.75">
      <c r="A380" s="218"/>
      <c r="B380" s="218"/>
      <c r="C380" s="218"/>
      <c r="D380" s="218"/>
    </row>
    <row r="381" spans="1:4" ht="12.75">
      <c r="A381" s="218"/>
      <c r="B381" s="218"/>
      <c r="C381" s="218"/>
      <c r="D381" s="218"/>
    </row>
    <row r="382" spans="1:4" ht="12.75">
      <c r="A382" s="218"/>
      <c r="B382" s="218"/>
      <c r="C382" s="218"/>
      <c r="D382" s="218"/>
    </row>
    <row r="383" spans="1:4" ht="12.75">
      <c r="A383" s="218"/>
      <c r="B383" s="218"/>
      <c r="C383" s="218"/>
      <c r="D383" s="218"/>
    </row>
    <row r="384" spans="1:4" ht="12.75">
      <c r="A384" s="218"/>
      <c r="B384" s="218"/>
      <c r="C384" s="218"/>
      <c r="D384" s="218"/>
    </row>
    <row r="385" spans="1:4" ht="12.75">
      <c r="A385" s="218"/>
      <c r="B385" s="218"/>
      <c r="C385" s="218"/>
      <c r="D385" s="218"/>
    </row>
    <row r="386" spans="1:4" ht="12.75">
      <c r="A386" s="218"/>
      <c r="B386" s="218"/>
      <c r="C386" s="218"/>
      <c r="D386" s="218"/>
    </row>
    <row r="387" spans="1:4" ht="12.75">
      <c r="A387" s="218"/>
      <c r="B387" s="218"/>
      <c r="C387" s="218"/>
      <c r="D387" s="218"/>
    </row>
    <row r="388" spans="1:4" ht="12.75">
      <c r="A388" s="218"/>
      <c r="B388" s="218"/>
      <c r="C388" s="218"/>
      <c r="D388" s="218"/>
    </row>
    <row r="389" spans="1:4" ht="12.75">
      <c r="A389" s="218"/>
      <c r="B389" s="218"/>
      <c r="C389" s="218"/>
      <c r="D389" s="218"/>
    </row>
    <row r="390" spans="1:4" ht="12.75">
      <c r="A390" s="218"/>
      <c r="B390" s="218"/>
      <c r="C390" s="218"/>
      <c r="D390" s="218"/>
    </row>
    <row r="391" spans="1:4" ht="12.75">
      <c r="A391" s="218"/>
      <c r="B391" s="218"/>
      <c r="C391" s="218"/>
      <c r="D391" s="218"/>
    </row>
    <row r="392" spans="1:4" ht="12.75">
      <c r="A392" s="218"/>
      <c r="B392" s="218"/>
      <c r="C392" s="218"/>
      <c r="D392" s="218"/>
    </row>
    <row r="393" spans="1:4" ht="12.75">
      <c r="A393" s="218"/>
      <c r="B393" s="218"/>
      <c r="C393" s="218"/>
      <c r="D393" s="218"/>
    </row>
    <row r="394" spans="1:4" ht="12.75">
      <c r="A394" s="218"/>
      <c r="B394" s="218"/>
      <c r="C394" s="218"/>
      <c r="D394" s="218"/>
    </row>
    <row r="395" spans="1:4" ht="12.75">
      <c r="A395" s="218"/>
      <c r="B395" s="218"/>
      <c r="C395" s="218"/>
      <c r="D395" s="218"/>
    </row>
    <row r="396" spans="1:4" ht="12.75">
      <c r="A396" s="218"/>
      <c r="B396" s="218"/>
      <c r="C396" s="218"/>
      <c r="D396" s="218"/>
    </row>
    <row r="397" spans="1:4" ht="12.75">
      <c r="A397" s="218"/>
      <c r="B397" s="218"/>
      <c r="C397" s="218"/>
      <c r="D397" s="218"/>
    </row>
    <row r="398" spans="1:4" ht="12.75">
      <c r="A398" s="218"/>
      <c r="B398" s="218"/>
      <c r="C398" s="218"/>
      <c r="D398" s="218"/>
    </row>
    <row r="399" spans="1:4" ht="12.75">
      <c r="A399" s="218"/>
      <c r="B399" s="218"/>
      <c r="C399" s="218"/>
      <c r="D399" s="218"/>
    </row>
    <row r="400" spans="1:4" ht="12.75">
      <c r="A400" s="218"/>
      <c r="B400" s="218"/>
      <c r="C400" s="218"/>
      <c r="D400" s="218"/>
    </row>
    <row r="401" spans="1:4" ht="12.75">
      <c r="A401" s="218"/>
      <c r="B401" s="218"/>
      <c r="C401" s="218"/>
      <c r="D401" s="218"/>
    </row>
    <row r="402" spans="1:4" ht="12.75">
      <c r="A402" s="218"/>
      <c r="B402" s="218"/>
      <c r="C402" s="218"/>
      <c r="D402" s="218"/>
    </row>
    <row r="403" spans="1:4" ht="12.75">
      <c r="A403" s="218"/>
      <c r="B403" s="218"/>
      <c r="C403" s="218"/>
      <c r="D403" s="218"/>
    </row>
    <row r="404" spans="1:4" ht="12.75">
      <c r="A404" s="218"/>
      <c r="B404" s="218"/>
      <c r="C404" s="218"/>
      <c r="D404" s="218"/>
    </row>
    <row r="405" spans="1:4" ht="12.75">
      <c r="A405" s="218"/>
      <c r="B405" s="218"/>
      <c r="C405" s="218"/>
      <c r="D405" s="218"/>
    </row>
    <row r="406" spans="1:4" ht="12.75">
      <c r="A406" s="218"/>
      <c r="B406" s="218"/>
      <c r="C406" s="218"/>
      <c r="D406" s="218"/>
    </row>
    <row r="407" spans="1:4" ht="12.75">
      <c r="A407" s="218"/>
      <c r="B407" s="218"/>
      <c r="C407" s="218"/>
      <c r="D407" s="218"/>
    </row>
    <row r="408" spans="1:4" ht="12.75">
      <c r="A408" s="218"/>
      <c r="B408" s="218"/>
      <c r="C408" s="218"/>
      <c r="D408" s="218"/>
    </row>
    <row r="409" spans="1:4" ht="12.75">
      <c r="A409" s="218"/>
      <c r="B409" s="218"/>
      <c r="C409" s="218"/>
      <c r="D409" s="218"/>
    </row>
    <row r="410" spans="1:4" ht="12.75">
      <c r="A410" s="218"/>
      <c r="B410" s="218"/>
      <c r="C410" s="218"/>
      <c r="D410" s="218"/>
    </row>
    <row r="411" spans="1:4" ht="12.75">
      <c r="A411" s="218"/>
      <c r="B411" s="218"/>
      <c r="C411" s="218"/>
      <c r="D411" s="218"/>
    </row>
    <row r="412" spans="1:4" ht="12.75">
      <c r="A412" s="218"/>
      <c r="B412" s="218"/>
      <c r="C412" s="218"/>
      <c r="D412" s="218"/>
    </row>
    <row r="413" spans="1:4" ht="12.75">
      <c r="A413" s="218"/>
      <c r="B413" s="218"/>
      <c r="C413" s="218"/>
      <c r="D413" s="218"/>
    </row>
    <row r="414" spans="1:4" ht="12.75">
      <c r="A414" s="218"/>
      <c r="B414" s="218"/>
      <c r="C414" s="218"/>
      <c r="D414" s="218"/>
    </row>
    <row r="415" spans="1:4" ht="12.75">
      <c r="A415" s="218"/>
      <c r="B415" s="218"/>
      <c r="C415" s="218"/>
      <c r="D415" s="218"/>
    </row>
    <row r="416" spans="1:4" ht="12.75">
      <c r="A416" s="218"/>
      <c r="B416" s="218"/>
      <c r="C416" s="218"/>
      <c r="D416" s="218"/>
    </row>
    <row r="417" spans="1:4" ht="12.75">
      <c r="A417" s="218"/>
      <c r="B417" s="218"/>
      <c r="C417" s="218"/>
      <c r="D417" s="218"/>
    </row>
    <row r="418" spans="1:4" ht="12.75">
      <c r="A418" s="218"/>
      <c r="B418" s="218"/>
      <c r="C418" s="218"/>
      <c r="D418" s="218"/>
    </row>
    <row r="419" spans="1:4" ht="12.75">
      <c r="A419" s="218"/>
      <c r="B419" s="218"/>
      <c r="C419" s="218"/>
      <c r="D419" s="218"/>
    </row>
    <row r="420" spans="1:4" ht="12.75">
      <c r="A420" s="218"/>
      <c r="B420" s="218"/>
      <c r="C420" s="218"/>
      <c r="D420" s="218"/>
    </row>
    <row r="421" spans="1:4" ht="12.75">
      <c r="A421" s="218"/>
      <c r="B421" s="218"/>
      <c r="C421" s="218"/>
      <c r="D421" s="218"/>
    </row>
    <row r="422" spans="1:4" ht="12.75">
      <c r="A422" s="218"/>
      <c r="B422" s="218"/>
      <c r="C422" s="218"/>
      <c r="D422" s="218"/>
    </row>
    <row r="423" spans="1:4" ht="12.75">
      <c r="A423" s="218"/>
      <c r="B423" s="218"/>
      <c r="C423" s="218"/>
      <c r="D423" s="218"/>
    </row>
    <row r="424" spans="1:4" ht="12.75">
      <c r="A424" s="218"/>
      <c r="B424" s="218"/>
      <c r="C424" s="218"/>
      <c r="D424" s="218"/>
    </row>
    <row r="425" spans="1:4" ht="12.75">
      <c r="A425" s="218"/>
      <c r="B425" s="218"/>
      <c r="C425" s="218"/>
      <c r="D425" s="218"/>
    </row>
    <row r="426" spans="1:4" ht="12.75">
      <c r="A426" s="218"/>
      <c r="B426" s="218"/>
      <c r="C426" s="218"/>
      <c r="D426" s="218"/>
    </row>
    <row r="427" spans="1:4" ht="12.75">
      <c r="A427" s="218"/>
      <c r="B427" s="218"/>
      <c r="C427" s="218"/>
      <c r="D427" s="218"/>
    </row>
    <row r="428" spans="1:4" ht="12.75">
      <c r="A428" s="218"/>
      <c r="B428" s="218"/>
      <c r="C428" s="218"/>
      <c r="D428" s="218"/>
    </row>
    <row r="429" spans="1:4" ht="12.75">
      <c r="A429" s="218"/>
      <c r="B429" s="218"/>
      <c r="C429" s="218"/>
      <c r="D429" s="218"/>
    </row>
    <row r="430" spans="1:4" ht="12.75">
      <c r="A430" s="218"/>
      <c r="B430" s="218"/>
      <c r="C430" s="218"/>
      <c r="D430" s="218"/>
    </row>
    <row r="431" spans="1:4" ht="12.75">
      <c r="A431" s="218"/>
      <c r="B431" s="218"/>
      <c r="C431" s="218"/>
      <c r="D431" s="218"/>
    </row>
    <row r="432" spans="1:4" ht="12.75">
      <c r="A432" s="218"/>
      <c r="B432" s="218"/>
      <c r="C432" s="218"/>
      <c r="D432" s="218"/>
    </row>
    <row r="433" spans="1:4" ht="12.75">
      <c r="A433" s="218"/>
      <c r="B433" s="218"/>
      <c r="C433" s="218"/>
      <c r="D433" s="218"/>
    </row>
    <row r="434" spans="1:4" ht="12.75">
      <c r="A434" s="218"/>
      <c r="B434" s="218"/>
      <c r="C434" s="218"/>
      <c r="D434" s="218"/>
    </row>
    <row r="435" spans="1:4" ht="12.75">
      <c r="A435" s="218"/>
      <c r="B435" s="218"/>
      <c r="C435" s="218"/>
      <c r="D435" s="218"/>
    </row>
    <row r="436" spans="1:4" ht="12.75">
      <c r="A436" s="218"/>
      <c r="B436" s="218"/>
      <c r="C436" s="218"/>
      <c r="D436" s="218"/>
    </row>
    <row r="437" spans="1:4" ht="12.75">
      <c r="A437" s="218"/>
      <c r="B437" s="218"/>
      <c r="C437" s="218"/>
      <c r="D437" s="218"/>
    </row>
    <row r="438" spans="1:4" ht="12.75">
      <c r="A438" s="218"/>
      <c r="B438" s="218"/>
      <c r="C438" s="218"/>
      <c r="D438" s="218"/>
    </row>
    <row r="439" spans="1:4" ht="12.75">
      <c r="A439" s="218"/>
      <c r="B439" s="218"/>
      <c r="C439" s="218"/>
      <c r="D439" s="218"/>
    </row>
    <row r="440" spans="1:4" ht="12.75">
      <c r="A440" s="218"/>
      <c r="B440" s="218"/>
      <c r="C440" s="218"/>
      <c r="D440" s="218"/>
    </row>
    <row r="441" spans="1:4" ht="12.75">
      <c r="A441" s="218"/>
      <c r="B441" s="218"/>
      <c r="C441" s="218"/>
      <c r="D441" s="217"/>
    </row>
  </sheetData>
  <sheetProtection/>
  <mergeCells count="20">
    <mergeCell ref="A177:B177"/>
    <mergeCell ref="A165:B165"/>
    <mergeCell ref="A170:B170"/>
    <mergeCell ref="A175:B175"/>
    <mergeCell ref="A176:B176"/>
    <mergeCell ref="A104:B104"/>
    <mergeCell ref="A121:B121"/>
    <mergeCell ref="A138:B138"/>
    <mergeCell ref="C97:C98"/>
    <mergeCell ref="D97:D98"/>
    <mergeCell ref="E97:E98"/>
    <mergeCell ref="A75:B75"/>
    <mergeCell ref="A95:B95"/>
    <mergeCell ref="B97:B98"/>
    <mergeCell ref="A47:B47"/>
    <mergeCell ref="A66:B66"/>
    <mergeCell ref="A38:B38"/>
    <mergeCell ref="A5:D5"/>
    <mergeCell ref="A7:C7"/>
    <mergeCell ref="A17:B17"/>
  </mergeCells>
  <printOptions/>
  <pageMargins left="0.7874015748031497" right="0.7874015748031497" top="0.7874015748031497" bottom="0.7874015748031497" header="0.5118110236220472" footer="0.5118110236220472"/>
  <pageSetup firstPageNumber="4" useFirstPageNumber="1" horizontalDpi="600" verticalDpi="600" orientation="landscape" paperSize="9"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dimension ref="A1:I13"/>
  <sheetViews>
    <sheetView zoomScalePageLayoutView="0" workbookViewId="0" topLeftCell="A1">
      <selection activeCell="A8" sqref="A8:G8"/>
    </sheetView>
  </sheetViews>
  <sheetFormatPr defaultColWidth="9.00390625" defaultRowHeight="12.75"/>
  <cols>
    <col min="1" max="1" width="4.625" style="0" customWidth="1"/>
    <col min="2" max="2" width="6.125" style="0" customWidth="1"/>
    <col min="3" max="3" width="5.875" style="0" customWidth="1"/>
    <col min="4" max="4" width="7.625" style="0" customWidth="1"/>
    <col min="5" max="5" width="6.125" style="0" customWidth="1"/>
    <col min="6" max="6" width="63.375" style="0" customWidth="1"/>
    <col min="7" max="7" width="23.625" style="0" customWidth="1"/>
  </cols>
  <sheetData>
    <row r="1" spans="1:5" ht="13.5" thickBot="1">
      <c r="A1" s="37" t="s">
        <v>154</v>
      </c>
      <c r="B1" s="38"/>
      <c r="C1" s="38"/>
      <c r="D1" s="38"/>
      <c r="E1" s="38"/>
    </row>
    <row r="2" spans="1:9" ht="14.25" customHeight="1" thickBot="1">
      <c r="A2" s="8" t="s">
        <v>178</v>
      </c>
      <c r="B2" s="4" t="s">
        <v>179</v>
      </c>
      <c r="C2" s="4" t="s">
        <v>28</v>
      </c>
      <c r="D2" s="4" t="s">
        <v>25</v>
      </c>
      <c r="E2" s="4" t="s">
        <v>26</v>
      </c>
      <c r="F2" s="27" t="s">
        <v>27</v>
      </c>
      <c r="G2" s="20" t="s">
        <v>689</v>
      </c>
      <c r="I2" s="32"/>
    </row>
    <row r="3" spans="1:9" ht="12.75">
      <c r="A3" s="26">
        <v>820</v>
      </c>
      <c r="B3" s="26">
        <v>3612</v>
      </c>
      <c r="C3" s="26">
        <v>6121</v>
      </c>
      <c r="D3" s="26">
        <v>840</v>
      </c>
      <c r="E3" s="26">
        <v>0</v>
      </c>
      <c r="F3" s="26" t="s">
        <v>871</v>
      </c>
      <c r="G3" s="74">
        <v>150</v>
      </c>
      <c r="H3" s="51"/>
      <c r="I3" s="16"/>
    </row>
    <row r="4" spans="1:9" ht="13.5" thickBot="1">
      <c r="A4" s="26">
        <v>820</v>
      </c>
      <c r="B4" s="26">
        <v>3612</v>
      </c>
      <c r="C4" s="26">
        <v>6121</v>
      </c>
      <c r="D4" s="26">
        <v>848</v>
      </c>
      <c r="E4" s="26">
        <v>0</v>
      </c>
      <c r="F4" s="26" t="s">
        <v>872</v>
      </c>
      <c r="G4" s="74">
        <v>350</v>
      </c>
      <c r="H4" s="51"/>
      <c r="I4" s="16"/>
    </row>
    <row r="5" spans="1:9" ht="13.5" thickBot="1">
      <c r="A5" s="307" t="s">
        <v>176</v>
      </c>
      <c r="B5" s="308"/>
      <c r="C5" s="308"/>
      <c r="D5" s="308"/>
      <c r="E5" s="308"/>
      <c r="F5" s="308"/>
      <c r="G5" s="63">
        <f>SUM(G3,G4)</f>
        <v>500</v>
      </c>
      <c r="I5" s="22"/>
    </row>
    <row r="6" spans="1:9" ht="12.75">
      <c r="A6" s="41"/>
      <c r="B6" s="24"/>
      <c r="C6" s="24"/>
      <c r="D6" s="24"/>
      <c r="E6" s="24"/>
      <c r="F6" s="24"/>
      <c r="G6" s="64"/>
      <c r="I6" s="22"/>
    </row>
    <row r="7" spans="1:9" ht="13.5" customHeight="1">
      <c r="A7" s="53" t="s">
        <v>868</v>
      </c>
      <c r="B7" s="22"/>
      <c r="C7" s="22"/>
      <c r="D7" s="22"/>
      <c r="E7" s="22"/>
      <c r="F7" s="22"/>
      <c r="G7" s="22"/>
      <c r="I7" s="22"/>
    </row>
    <row r="8" spans="1:9" ht="14.25" customHeight="1">
      <c r="A8" s="559" t="s">
        <v>612</v>
      </c>
      <c r="B8" s="558"/>
      <c r="C8" s="558"/>
      <c r="D8" s="558"/>
      <c r="E8" s="558"/>
      <c r="F8" s="558"/>
      <c r="G8" s="558"/>
      <c r="H8" s="22"/>
      <c r="I8" s="22"/>
    </row>
    <row r="9" spans="1:7" ht="12.75">
      <c r="A9" s="54"/>
      <c r="B9" s="22"/>
      <c r="C9" s="22"/>
      <c r="D9" s="22"/>
      <c r="E9" s="22"/>
      <c r="F9" s="22"/>
      <c r="G9" s="22"/>
    </row>
    <row r="10" spans="1:7" ht="12.75">
      <c r="A10" s="54"/>
      <c r="B10" s="22"/>
      <c r="C10" s="22"/>
      <c r="D10" s="22"/>
      <c r="E10" s="22"/>
      <c r="F10" s="22"/>
      <c r="G10" s="22"/>
    </row>
    <row r="11" spans="1:7" ht="12.75">
      <c r="A11" s="56"/>
      <c r="B11" s="22"/>
      <c r="C11" s="22"/>
      <c r="D11" s="22"/>
      <c r="E11" s="22"/>
      <c r="F11" s="22"/>
      <c r="G11" s="22"/>
    </row>
    <row r="12" spans="1:7" ht="12.75">
      <c r="A12" s="22"/>
      <c r="B12" s="22"/>
      <c r="C12" s="22"/>
      <c r="D12" s="22"/>
      <c r="E12" s="22"/>
      <c r="F12" s="22"/>
      <c r="G12" s="22"/>
    </row>
    <row r="13" spans="1:7" ht="12.75">
      <c r="A13" s="22"/>
      <c r="B13" s="22"/>
      <c r="C13" s="22"/>
      <c r="D13" s="22"/>
      <c r="E13" s="22"/>
      <c r="F13" s="22"/>
      <c r="G13" s="22"/>
    </row>
  </sheetData>
  <sheetProtection/>
  <mergeCells count="1">
    <mergeCell ref="A8:G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M15" sqref="M15"/>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M19" sqref="M19"/>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M22" sqref="M22"/>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O12" sqref="O12"/>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3"/>
  <sheetViews>
    <sheetView zoomScalePageLayoutView="0" workbookViewId="0" topLeftCell="A10">
      <selection activeCell="F28" sqref="F28"/>
    </sheetView>
  </sheetViews>
  <sheetFormatPr defaultColWidth="9.00390625" defaultRowHeight="12.75"/>
  <cols>
    <col min="1" max="1" width="29.25390625" style="0" customWidth="1"/>
    <col min="2" max="2" width="26.875" style="0" customWidth="1"/>
    <col min="3" max="3" width="27.75390625" style="0" customWidth="1"/>
    <col min="4" max="4" width="26.25390625" style="0" customWidth="1"/>
  </cols>
  <sheetData>
    <row r="1" spans="1:4" ht="15.75">
      <c r="A1" s="85" t="s">
        <v>677</v>
      </c>
      <c r="B1" s="85"/>
      <c r="C1" s="85"/>
      <c r="D1" s="85"/>
    </row>
    <row r="2" spans="1:4" ht="15.75">
      <c r="A2" s="85" t="s">
        <v>692</v>
      </c>
      <c r="B2" s="85"/>
      <c r="C2" s="85"/>
      <c r="D2" s="483"/>
    </row>
    <row r="3" spans="1:4" ht="13.5" customHeight="1" thickBot="1">
      <c r="A3" s="85"/>
      <c r="B3" s="85"/>
      <c r="C3" s="85"/>
      <c r="D3" s="219" t="s">
        <v>225</v>
      </c>
    </row>
    <row r="4" spans="1:4" ht="19.5" customHeight="1" thickBot="1">
      <c r="A4" s="389"/>
      <c r="B4" s="389" t="s">
        <v>686</v>
      </c>
      <c r="C4" s="507" t="s">
        <v>687</v>
      </c>
      <c r="D4" s="390" t="s">
        <v>688</v>
      </c>
    </row>
    <row r="5" spans="1:6" ht="12.75">
      <c r="A5" s="39" t="s">
        <v>260</v>
      </c>
      <c r="B5" s="405">
        <v>382853</v>
      </c>
      <c r="C5" s="492">
        <v>466846.13</v>
      </c>
      <c r="D5" s="401">
        <f>'Přijaté transfery'!C15</f>
        <v>423974</v>
      </c>
      <c r="F5" s="22"/>
    </row>
    <row r="6" spans="1:4" ht="12.75">
      <c r="A6" s="220"/>
      <c r="B6" s="220"/>
      <c r="C6" s="491"/>
      <c r="D6" s="402"/>
    </row>
    <row r="7" spans="1:4" ht="12.75">
      <c r="A7" s="392" t="s">
        <v>261</v>
      </c>
      <c r="B7" s="405">
        <v>62190</v>
      </c>
      <c r="C7" s="492">
        <v>62153.35</v>
      </c>
      <c r="D7" s="402">
        <f>'Daňové příjmy'!C65</f>
        <v>70060</v>
      </c>
    </row>
    <row r="8" spans="1:4" ht="12.75">
      <c r="A8" s="220"/>
      <c r="B8" s="220"/>
      <c r="C8" s="491"/>
      <c r="D8" s="402"/>
    </row>
    <row r="9" spans="1:4" ht="12.75">
      <c r="A9" s="392" t="s">
        <v>262</v>
      </c>
      <c r="B9" s="405">
        <v>3200</v>
      </c>
      <c r="C9" s="492">
        <v>13240.08</v>
      </c>
      <c r="D9" s="402">
        <f>'Nedaňové příjmy'!D44</f>
        <v>3490</v>
      </c>
    </row>
    <row r="10" spans="1:4" ht="12.75">
      <c r="A10" s="393"/>
      <c r="B10" s="393"/>
      <c r="C10" s="493"/>
      <c r="D10" s="402"/>
    </row>
    <row r="11" spans="1:4" ht="12.75">
      <c r="A11" s="393" t="s">
        <v>263</v>
      </c>
      <c r="B11" s="405">
        <v>0</v>
      </c>
      <c r="C11" s="492">
        <v>10310</v>
      </c>
      <c r="D11" s="402">
        <f>'Investiční příjmy'!D8</f>
        <v>0</v>
      </c>
    </row>
    <row r="12" spans="1:4" ht="13.5" thickBot="1">
      <c r="A12" s="394"/>
      <c r="B12" s="394"/>
      <c r="C12" s="497"/>
      <c r="D12" s="403"/>
    </row>
    <row r="13" spans="1:4" ht="19.5" customHeight="1" thickBot="1">
      <c r="A13" s="389" t="s">
        <v>264</v>
      </c>
      <c r="B13" s="407">
        <f>B5+B7+B9+B11</f>
        <v>448243</v>
      </c>
      <c r="C13" s="407">
        <f>C5+C7+C9+C11</f>
        <v>552549.5599999999</v>
      </c>
      <c r="D13" s="477">
        <f>D5+D7+D9+D11</f>
        <v>497524</v>
      </c>
    </row>
    <row r="14" spans="1:4" ht="12.75">
      <c r="A14" s="395"/>
      <c r="B14" s="395"/>
      <c r="C14" s="498"/>
      <c r="D14" s="404"/>
    </row>
    <row r="15" spans="1:5" ht="12.75">
      <c r="A15" s="396" t="s">
        <v>265</v>
      </c>
      <c r="B15" s="405">
        <v>0</v>
      </c>
      <c r="C15" s="492">
        <v>-127530.46</v>
      </c>
      <c r="D15" s="402">
        <v>0</v>
      </c>
      <c r="E15" s="1"/>
    </row>
    <row r="16" spans="1:5" ht="13.5" thickBot="1">
      <c r="A16" s="394"/>
      <c r="B16" s="394"/>
      <c r="C16" s="497"/>
      <c r="D16" s="403"/>
      <c r="E16" s="1"/>
    </row>
    <row r="17" spans="1:6" ht="17.25" customHeight="1" thickBot="1">
      <c r="A17" s="9" t="s">
        <v>266</v>
      </c>
      <c r="B17" s="408">
        <f>B13+B15</f>
        <v>448243</v>
      </c>
      <c r="C17" s="408">
        <f>C13+C15</f>
        <v>425019.0999999999</v>
      </c>
      <c r="D17" s="470">
        <f>D13+D15</f>
        <v>497524</v>
      </c>
      <c r="F17" s="22"/>
    </row>
    <row r="18" spans="1:6" ht="12.75">
      <c r="A18" s="363"/>
      <c r="B18" s="471"/>
      <c r="C18" s="489"/>
      <c r="D18" s="391"/>
      <c r="F18" s="22"/>
    </row>
    <row r="19" spans="1:6" ht="12" customHeight="1" thickBot="1">
      <c r="A19" s="363"/>
      <c r="B19" s="471"/>
      <c r="C19" s="489"/>
      <c r="D19" s="391"/>
      <c r="F19" s="22"/>
    </row>
    <row r="20" spans="1:6" ht="15" customHeight="1">
      <c r="A20" s="397" t="s">
        <v>267</v>
      </c>
      <c r="B20" s="406">
        <v>405830.4</v>
      </c>
      <c r="C20" s="490">
        <v>341063.84</v>
      </c>
      <c r="D20" s="404">
        <f>'Neinvestiční výdaje celkem'!E44</f>
        <v>463486.8</v>
      </c>
      <c r="F20" s="22"/>
    </row>
    <row r="21" spans="1:6" ht="12.75">
      <c r="A21" s="220"/>
      <c r="B21" s="472"/>
      <c r="C21" s="491"/>
      <c r="D21" s="402"/>
      <c r="F21" s="22"/>
    </row>
    <row r="22" spans="1:6" ht="12.75">
      <c r="A22" s="392" t="s">
        <v>268</v>
      </c>
      <c r="B22" s="405">
        <v>42412.6</v>
      </c>
      <c r="C22" s="492">
        <v>83955.26</v>
      </c>
      <c r="D22" s="402">
        <f>'Investiční výdaje celkem'!D10</f>
        <v>34037.2</v>
      </c>
      <c r="F22" s="22"/>
    </row>
    <row r="23" spans="1:6" ht="13.5" thickBot="1">
      <c r="A23" s="393"/>
      <c r="B23" s="473"/>
      <c r="C23" s="493"/>
      <c r="D23" s="443"/>
      <c r="F23" s="22"/>
    </row>
    <row r="24" spans="1:6" ht="18" customHeight="1" thickBot="1">
      <c r="A24" s="389" t="s">
        <v>269</v>
      </c>
      <c r="B24" s="474">
        <f>B20+B22</f>
        <v>448243</v>
      </c>
      <c r="C24" s="494">
        <f>C20+C22</f>
        <v>425019.10000000003</v>
      </c>
      <c r="D24" s="82">
        <f>D20+D22</f>
        <v>497524</v>
      </c>
      <c r="F24" s="22"/>
    </row>
    <row r="25" spans="1:6" ht="12.75">
      <c r="A25" s="398"/>
      <c r="B25" s="475"/>
      <c r="C25" s="495"/>
      <c r="D25" s="401"/>
      <c r="F25" s="22"/>
    </row>
    <row r="26" spans="1:6" ht="12.75">
      <c r="A26" s="399" t="s">
        <v>265</v>
      </c>
      <c r="B26" s="405">
        <v>0</v>
      </c>
      <c r="C26" s="492">
        <v>0</v>
      </c>
      <c r="D26" s="402">
        <v>0</v>
      </c>
      <c r="F26" s="22"/>
    </row>
    <row r="27" spans="1:6" ht="13.5" thickBot="1">
      <c r="A27" s="400"/>
      <c r="B27" s="476"/>
      <c r="C27" s="496"/>
      <c r="D27" s="403"/>
      <c r="F27" s="22"/>
    </row>
    <row r="28" spans="1:6" ht="18.75" customHeight="1" thickBot="1">
      <c r="A28" s="9" t="s">
        <v>270</v>
      </c>
      <c r="B28" s="408">
        <f>B24+B26</f>
        <v>448243</v>
      </c>
      <c r="C28" s="408">
        <f>C24+C26</f>
        <v>425019.10000000003</v>
      </c>
      <c r="D28" s="470">
        <f>D24+D26</f>
        <v>497524</v>
      </c>
      <c r="F28" s="22"/>
    </row>
    <row r="29" spans="1:4" ht="15">
      <c r="A29" s="90"/>
      <c r="B29" s="301"/>
      <c r="C29" s="301"/>
      <c r="D29" s="22"/>
    </row>
    <row r="30" spans="1:4" ht="15">
      <c r="A30" s="90"/>
      <c r="B30" s="301"/>
      <c r="C30" s="301"/>
      <c r="D30" s="22"/>
    </row>
    <row r="31" spans="3:4" ht="12.75">
      <c r="C31" s="506"/>
      <c r="D31" s="22"/>
    </row>
    <row r="40" ht="12.75">
      <c r="D40" s="75"/>
    </row>
    <row r="41" ht="12.75">
      <c r="D41" s="75"/>
    </row>
    <row r="42" ht="12.75">
      <c r="D42" s="83"/>
    </row>
    <row r="43" ht="12.75">
      <c r="D43" s="75"/>
    </row>
    <row r="45" ht="11.25" customHeight="1"/>
    <row r="46" ht="12.75" customHeight="1"/>
  </sheetData>
  <sheetProtection/>
  <printOptions/>
  <pageMargins left="0.7874015748031497" right="0.7874015748031497" top="0.984251968503937" bottom="0.984251968503937" header="0.5118110236220472" footer="0.5118110236220472"/>
  <pageSetup firstPageNumber="11" useFirstPageNumber="1" horizontalDpi="600" verticalDpi="600" orientation="landscape" paperSize="9"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1:G47"/>
  <sheetViews>
    <sheetView zoomScalePageLayoutView="0" workbookViewId="0" topLeftCell="A1">
      <selection activeCell="G9" sqref="G9"/>
    </sheetView>
  </sheetViews>
  <sheetFormatPr defaultColWidth="9.00390625" defaultRowHeight="12.75"/>
  <cols>
    <col min="1" max="1" width="8.25390625" style="0" customWidth="1"/>
    <col min="2" max="2" width="76.625" style="0" customWidth="1"/>
    <col min="3" max="3" width="29.25390625" style="0" customWidth="1"/>
    <col min="5" max="5" width="0" style="0" hidden="1" customWidth="1"/>
  </cols>
  <sheetData>
    <row r="1" spans="1:3" s="22" customFormat="1" ht="16.5" customHeight="1">
      <c r="A1" s="85" t="s">
        <v>678</v>
      </c>
      <c r="C1" s="86"/>
    </row>
    <row r="2" spans="1:3" ht="16.5" thickBot="1">
      <c r="A2" s="87"/>
      <c r="C2" s="88"/>
    </row>
    <row r="3" spans="1:3" ht="13.5" thickBot="1">
      <c r="A3" s="5" t="s">
        <v>202</v>
      </c>
      <c r="B3" s="5" t="s">
        <v>203</v>
      </c>
      <c r="C3" s="20" t="s">
        <v>689</v>
      </c>
    </row>
    <row r="4" spans="1:7" ht="32.25" customHeight="1">
      <c r="A4" s="478">
        <v>4137</v>
      </c>
      <c r="B4" s="364" t="s">
        <v>895</v>
      </c>
      <c r="C4" s="450">
        <v>49705.6</v>
      </c>
      <c r="E4">
        <v>1005</v>
      </c>
      <c r="F4" s="22"/>
      <c r="G4" s="22"/>
    </row>
    <row r="5" spans="1:7" ht="30" customHeight="1">
      <c r="A5" s="548" t="s">
        <v>794</v>
      </c>
      <c r="B5" s="548"/>
      <c r="C5" s="548"/>
      <c r="F5" s="22"/>
      <c r="G5" s="22"/>
    </row>
    <row r="6" spans="1:7" ht="13.5" thickBot="1">
      <c r="A6" s="77"/>
      <c r="B6" s="31"/>
      <c r="C6" s="31"/>
      <c r="F6" s="22"/>
      <c r="G6" s="22"/>
    </row>
    <row r="7" spans="1:7" ht="13.5" thickBot="1">
      <c r="A7" s="5" t="s">
        <v>202</v>
      </c>
      <c r="B7" s="5" t="s">
        <v>427</v>
      </c>
      <c r="C7" s="20" t="s">
        <v>689</v>
      </c>
      <c r="F7" s="22"/>
      <c r="G7" s="22"/>
    </row>
    <row r="8" spans="1:7" ht="30" customHeight="1">
      <c r="A8" s="467">
        <v>4137</v>
      </c>
      <c r="B8" s="342" t="s">
        <v>896</v>
      </c>
      <c r="C8" s="67">
        <v>298992</v>
      </c>
      <c r="D8" t="s">
        <v>37</v>
      </c>
      <c r="E8">
        <v>1005</v>
      </c>
      <c r="F8" s="22"/>
      <c r="G8" s="22"/>
    </row>
    <row r="9" spans="1:7" ht="29.25" customHeight="1">
      <c r="A9" s="548" t="s">
        <v>795</v>
      </c>
      <c r="B9" s="548"/>
      <c r="C9" s="548"/>
      <c r="F9" s="22"/>
      <c r="G9" s="22"/>
    </row>
    <row r="10" spans="1:7" ht="12" customHeight="1" thickBot="1">
      <c r="A10" s="47"/>
      <c r="B10" s="48"/>
      <c r="C10" s="48"/>
      <c r="F10" s="22"/>
      <c r="G10" s="22"/>
    </row>
    <row r="11" spans="1:7" ht="13.5" thickBot="1">
      <c r="A11" s="5" t="s">
        <v>202</v>
      </c>
      <c r="B11" s="5" t="s">
        <v>203</v>
      </c>
      <c r="C11" s="20" t="s">
        <v>689</v>
      </c>
      <c r="F11" s="22"/>
      <c r="G11" s="22"/>
    </row>
    <row r="12" spans="1:7" ht="12.75">
      <c r="A12" s="92">
        <v>4131</v>
      </c>
      <c r="B12" s="94" t="s">
        <v>882</v>
      </c>
      <c r="C12" s="67">
        <v>75276.4</v>
      </c>
      <c r="E12">
        <v>1005</v>
      </c>
      <c r="F12" s="22"/>
      <c r="G12" s="22"/>
    </row>
    <row r="13" spans="1:7" ht="27" customHeight="1">
      <c r="A13" s="549" t="s">
        <v>787</v>
      </c>
      <c r="B13" s="549"/>
      <c r="C13" s="549"/>
      <c r="D13" s="16"/>
      <c r="F13" s="22"/>
      <c r="G13" s="22"/>
    </row>
    <row r="14" spans="6:7" ht="13.5" thickBot="1">
      <c r="F14" s="22"/>
      <c r="G14" s="22"/>
    </row>
    <row r="15" spans="1:7" s="90" customFormat="1" ht="17.25" customHeight="1" thickBot="1">
      <c r="A15" s="80" t="s">
        <v>204</v>
      </c>
      <c r="B15" s="81"/>
      <c r="C15" s="82">
        <f>C4+C8+C12</f>
        <v>423974</v>
      </c>
      <c r="F15" s="301"/>
      <c r="G15" s="301"/>
    </row>
    <row r="16" spans="1:7" ht="12.75">
      <c r="A16" s="550"/>
      <c r="B16" s="550"/>
      <c r="C16" s="550"/>
      <c r="F16" s="22"/>
      <c r="G16" s="22"/>
    </row>
    <row r="17" spans="1:7" ht="12.75">
      <c r="A17" s="547"/>
      <c r="B17" s="547"/>
      <c r="C17" s="547"/>
      <c r="F17" s="22"/>
      <c r="G17" s="22"/>
    </row>
    <row r="18" spans="1:7" ht="15.75">
      <c r="A18" s="293" t="s">
        <v>58</v>
      </c>
      <c r="B18" s="293" t="s">
        <v>59</v>
      </c>
      <c r="C18" s="417">
        <v>75276.4</v>
      </c>
      <c r="D18" s="293"/>
      <c r="E18" s="294">
        <v>108691.88</v>
      </c>
      <c r="F18" s="412"/>
      <c r="G18" s="22"/>
    </row>
    <row r="19" spans="1:7" ht="15.75">
      <c r="A19" s="293"/>
      <c r="B19" s="421" t="s">
        <v>546</v>
      </c>
      <c r="C19" s="417">
        <v>348697.6</v>
      </c>
      <c r="D19" s="293"/>
      <c r="E19" s="295">
        <v>280376.75</v>
      </c>
      <c r="F19" s="22"/>
      <c r="G19" s="22"/>
    </row>
    <row r="20" spans="3:7" ht="12.75">
      <c r="C20" s="22"/>
      <c r="F20" s="22"/>
      <c r="G20" s="22"/>
    </row>
    <row r="21" ht="12.75">
      <c r="C21" s="303"/>
    </row>
    <row r="22" ht="12.75">
      <c r="C22" s="22"/>
    </row>
    <row r="23" spans="2:3" ht="12.75">
      <c r="B23" s="22"/>
      <c r="C23" s="22"/>
    </row>
    <row r="24" ht="12.75">
      <c r="C24" s="416"/>
    </row>
    <row r="25" ht="12.75">
      <c r="C25" s="416"/>
    </row>
    <row r="26" ht="12.75">
      <c r="C26" s="22"/>
    </row>
    <row r="27" ht="12.75">
      <c r="C27" s="416"/>
    </row>
    <row r="28" ht="12.75">
      <c r="C28" s="416"/>
    </row>
    <row r="32" ht="11.25" customHeight="1"/>
    <row r="44" spans="2:3" ht="12.75">
      <c r="B44" s="75"/>
      <c r="C44" s="75"/>
    </row>
    <row r="45" spans="2:3" ht="12.75">
      <c r="B45" s="75"/>
      <c r="C45" s="75"/>
    </row>
    <row r="46" spans="2:3" ht="12.75">
      <c r="B46" s="83"/>
      <c r="C46" s="75"/>
    </row>
    <row r="47" spans="2:3" ht="12.75">
      <c r="B47" s="75"/>
      <c r="C47" s="75"/>
    </row>
  </sheetData>
  <sheetProtection/>
  <mergeCells count="5">
    <mergeCell ref="A17:C17"/>
    <mergeCell ref="A5:C5"/>
    <mergeCell ref="A9:C9"/>
    <mergeCell ref="A13:C13"/>
    <mergeCell ref="A16:C16"/>
  </mergeCells>
  <printOptions/>
  <pageMargins left="0.7874015748031497" right="0.7874015748031497" top="0.984251968503937" bottom="0.984251968503937" header="0.5118110236220472" footer="0.5118110236220472"/>
  <pageSetup firstPageNumber="12" useFirstPageNumber="1" horizontalDpi="600" verticalDpi="600" orientation="landscape" paperSize="9"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dimension ref="A1:F73"/>
  <sheetViews>
    <sheetView zoomScalePageLayoutView="0" workbookViewId="0" topLeftCell="A7">
      <selection activeCell="I51" sqref="I51"/>
    </sheetView>
  </sheetViews>
  <sheetFormatPr defaultColWidth="9.00390625" defaultRowHeight="12.75"/>
  <cols>
    <col min="2" max="2" width="82.375" style="0" customWidth="1"/>
    <col min="3" max="3" width="23.25390625" style="0" customWidth="1"/>
    <col min="4" max="4" width="9.125" style="0" hidden="1" customWidth="1"/>
  </cols>
  <sheetData>
    <row r="1" s="22" customFormat="1" ht="17.25" customHeight="1">
      <c r="A1" s="85" t="s">
        <v>679</v>
      </c>
    </row>
    <row r="2" ht="15" customHeight="1">
      <c r="A2" s="103"/>
    </row>
    <row r="3" spans="1:6" ht="13.5" thickBot="1">
      <c r="A3" s="1" t="s">
        <v>77</v>
      </c>
      <c r="E3" s="22"/>
      <c r="F3" s="22"/>
    </row>
    <row r="4" spans="1:6" ht="13.5" thickBot="1">
      <c r="A4" s="5" t="s">
        <v>202</v>
      </c>
      <c r="B4" s="5" t="s">
        <v>203</v>
      </c>
      <c r="C4" s="20" t="s">
        <v>689</v>
      </c>
      <c r="E4" s="22"/>
      <c r="F4" s="22"/>
    </row>
    <row r="5" spans="1:6" ht="12.75">
      <c r="A5" s="78">
        <v>1341</v>
      </c>
      <c r="B5" s="79" t="s">
        <v>883</v>
      </c>
      <c r="C5" s="67">
        <v>2000</v>
      </c>
      <c r="D5" s="89">
        <v>2300</v>
      </c>
      <c r="E5" s="22"/>
      <c r="F5" s="22"/>
    </row>
    <row r="6" spans="1:6" ht="12.75" customHeight="1">
      <c r="A6" s="551" t="s">
        <v>291</v>
      </c>
      <c r="B6" s="551"/>
      <c r="C6" s="551"/>
      <c r="E6" s="22"/>
      <c r="F6" s="22"/>
    </row>
    <row r="7" spans="1:6" ht="12.75">
      <c r="A7" s="104"/>
      <c r="B7" s="16"/>
      <c r="C7" s="105"/>
      <c r="E7" s="22"/>
      <c r="F7" s="22"/>
    </row>
    <row r="8" spans="1:6" ht="13.5" thickBot="1">
      <c r="A8" s="1" t="s">
        <v>77</v>
      </c>
      <c r="E8" s="22"/>
      <c r="F8" s="22"/>
    </row>
    <row r="9" spans="1:6" ht="13.5" thickBot="1">
      <c r="A9" s="5" t="s">
        <v>202</v>
      </c>
      <c r="B9" s="5" t="s">
        <v>203</v>
      </c>
      <c r="C9" s="20" t="s">
        <v>689</v>
      </c>
      <c r="E9" s="22"/>
      <c r="F9" s="22"/>
    </row>
    <row r="10" spans="1:6" ht="12.75">
      <c r="A10" s="92">
        <v>1342</v>
      </c>
      <c r="B10" s="106" t="s">
        <v>884</v>
      </c>
      <c r="C10" s="67">
        <v>1000</v>
      </c>
      <c r="D10" s="89">
        <v>90</v>
      </c>
      <c r="E10" s="22"/>
      <c r="F10" s="22"/>
    </row>
    <row r="11" spans="1:6" ht="12.75">
      <c r="A11" s="548" t="s">
        <v>291</v>
      </c>
      <c r="B11" s="548"/>
      <c r="C11" s="548"/>
      <c r="E11" s="22"/>
      <c r="F11" s="22"/>
    </row>
    <row r="12" spans="1:6" ht="13.5" customHeight="1">
      <c r="A12" s="552"/>
      <c r="B12" s="552"/>
      <c r="C12" s="552"/>
      <c r="E12" s="22"/>
      <c r="F12" s="22"/>
    </row>
    <row r="13" spans="1:6" ht="13.5" thickBot="1">
      <c r="A13" s="53" t="s">
        <v>77</v>
      </c>
      <c r="B13" s="22"/>
      <c r="C13" s="22"/>
      <c r="E13" s="22"/>
      <c r="F13" s="22"/>
    </row>
    <row r="14" spans="1:6" ht="13.5" thickBot="1">
      <c r="A14" s="95" t="s">
        <v>202</v>
      </c>
      <c r="B14" s="95" t="s">
        <v>203</v>
      </c>
      <c r="C14" s="20" t="s">
        <v>689</v>
      </c>
      <c r="E14" s="22"/>
      <c r="F14" s="22"/>
    </row>
    <row r="15" spans="1:6" ht="12.75">
      <c r="A15" s="92">
        <v>1343</v>
      </c>
      <c r="B15" s="106" t="s">
        <v>885</v>
      </c>
      <c r="C15" s="67">
        <v>9000</v>
      </c>
      <c r="D15" s="89">
        <v>6300</v>
      </c>
      <c r="E15" s="22"/>
      <c r="F15" s="22"/>
    </row>
    <row r="16" spans="1:6" ht="12.75">
      <c r="A16" s="548" t="s">
        <v>291</v>
      </c>
      <c r="B16" s="548"/>
      <c r="C16" s="548"/>
      <c r="E16" s="22"/>
      <c r="F16" s="22"/>
    </row>
    <row r="17" spans="1:6" ht="15" customHeight="1">
      <c r="A17" s="53"/>
      <c r="B17" s="22"/>
      <c r="C17" s="22"/>
      <c r="E17" s="22"/>
      <c r="F17" s="22"/>
    </row>
    <row r="18" spans="1:6" ht="12" customHeight="1" thickBot="1">
      <c r="A18" s="53" t="s">
        <v>77</v>
      </c>
      <c r="B18" s="22"/>
      <c r="C18" s="22"/>
      <c r="E18" s="22"/>
      <c r="F18" s="22"/>
    </row>
    <row r="19" spans="1:6" ht="13.5" thickBot="1">
      <c r="A19" s="95" t="s">
        <v>202</v>
      </c>
      <c r="B19" s="95" t="s">
        <v>203</v>
      </c>
      <c r="C19" s="20" t="s">
        <v>689</v>
      </c>
      <c r="E19" s="22"/>
      <c r="F19" s="22"/>
    </row>
    <row r="20" spans="1:6" ht="12.75">
      <c r="A20" s="92">
        <v>1344</v>
      </c>
      <c r="B20" s="106" t="s">
        <v>886</v>
      </c>
      <c r="C20" s="67">
        <v>5</v>
      </c>
      <c r="D20" s="89">
        <v>10</v>
      </c>
      <c r="E20" s="22"/>
      <c r="F20" s="22"/>
    </row>
    <row r="21" spans="1:6" ht="12.75">
      <c r="A21" s="548" t="s">
        <v>291</v>
      </c>
      <c r="B21" s="548"/>
      <c r="C21" s="548"/>
      <c r="E21" s="22"/>
      <c r="F21" s="22"/>
    </row>
    <row r="22" spans="1:6" ht="12.75">
      <c r="A22" s="53"/>
      <c r="B22" s="32"/>
      <c r="C22" s="32"/>
      <c r="E22" s="22"/>
      <c r="F22" s="22"/>
    </row>
    <row r="23" spans="1:6" ht="13.5" thickBot="1">
      <c r="A23" s="53" t="s">
        <v>139</v>
      </c>
      <c r="B23" s="22"/>
      <c r="C23" s="22"/>
      <c r="E23" s="22"/>
      <c r="F23" s="22"/>
    </row>
    <row r="24" spans="1:6" ht="13.5" thickBot="1">
      <c r="A24" s="95" t="s">
        <v>202</v>
      </c>
      <c r="B24" s="95" t="s">
        <v>203</v>
      </c>
      <c r="C24" s="20" t="s">
        <v>689</v>
      </c>
      <c r="E24" s="22"/>
      <c r="F24" s="22"/>
    </row>
    <row r="25" spans="1:6" ht="12.75">
      <c r="A25" s="92">
        <v>1361</v>
      </c>
      <c r="B25" s="291" t="s">
        <v>887</v>
      </c>
      <c r="C25" s="67">
        <v>25</v>
      </c>
      <c r="D25">
        <v>901</v>
      </c>
      <c r="E25" s="22"/>
      <c r="F25" s="24"/>
    </row>
    <row r="26" spans="1:6" ht="12.75">
      <c r="A26" s="98"/>
      <c r="B26" s="24" t="s">
        <v>103</v>
      </c>
      <c r="C26" s="99"/>
      <c r="E26" s="22"/>
      <c r="F26" s="22"/>
    </row>
    <row r="27" spans="1:6" ht="15.75" customHeight="1">
      <c r="A27" s="553"/>
      <c r="B27" s="547"/>
      <c r="C27" s="547"/>
      <c r="E27" s="22"/>
      <c r="F27" s="22"/>
    </row>
    <row r="28" spans="1:6" ht="13.5" thickBot="1">
      <c r="A28" s="53" t="s">
        <v>159</v>
      </c>
      <c r="B28" s="22"/>
      <c r="C28" s="22"/>
      <c r="E28" s="22"/>
      <c r="F28" s="22"/>
    </row>
    <row r="29" spans="1:6" ht="13.5" thickBot="1">
      <c r="A29" s="95" t="s">
        <v>202</v>
      </c>
      <c r="B29" s="95" t="s">
        <v>203</v>
      </c>
      <c r="C29" s="20" t="s">
        <v>689</v>
      </c>
      <c r="E29" s="22"/>
      <c r="F29" s="22"/>
    </row>
    <row r="30" spans="1:6" ht="12.75">
      <c r="A30" s="92">
        <v>1361</v>
      </c>
      <c r="B30" s="291" t="s">
        <v>887</v>
      </c>
      <c r="C30" s="67">
        <v>800</v>
      </c>
      <c r="D30">
        <v>970</v>
      </c>
      <c r="E30" s="22"/>
      <c r="F30" s="24"/>
    </row>
    <row r="31" spans="1:6" ht="12.75">
      <c r="A31" s="98"/>
      <c r="B31" s="554" t="s">
        <v>104</v>
      </c>
      <c r="C31" s="554"/>
      <c r="E31" s="22"/>
      <c r="F31" s="22"/>
    </row>
    <row r="32" spans="1:6" ht="12.75" customHeight="1">
      <c r="A32" s="54"/>
      <c r="B32" s="24"/>
      <c r="C32" s="348"/>
      <c r="E32" s="22"/>
      <c r="F32" s="22"/>
    </row>
    <row r="33" spans="1:6" ht="13.5" thickBot="1">
      <c r="A33" s="1" t="s">
        <v>140</v>
      </c>
      <c r="E33" s="22"/>
      <c r="F33" s="22"/>
    </row>
    <row r="34" spans="1:6" ht="13.5" thickBot="1">
      <c r="A34" s="5" t="s">
        <v>202</v>
      </c>
      <c r="B34" s="5" t="s">
        <v>203</v>
      </c>
      <c r="C34" s="20" t="s">
        <v>689</v>
      </c>
      <c r="E34" s="22"/>
      <c r="F34" s="22"/>
    </row>
    <row r="35" spans="1:6" ht="12.75">
      <c r="A35" s="92">
        <v>1361</v>
      </c>
      <c r="B35" s="291" t="s">
        <v>887</v>
      </c>
      <c r="C35" s="67">
        <v>1500</v>
      </c>
      <c r="D35">
        <v>975</v>
      </c>
      <c r="E35" s="22"/>
      <c r="F35" s="24"/>
    </row>
    <row r="36" spans="1:6" ht="12.75">
      <c r="A36" s="104"/>
      <c r="B36" s="16" t="s">
        <v>105</v>
      </c>
      <c r="C36" s="99"/>
      <c r="E36" s="22"/>
      <c r="F36" s="22"/>
    </row>
    <row r="37" spans="1:6" ht="14.25" customHeight="1">
      <c r="A37" s="104"/>
      <c r="B37" s="16"/>
      <c r="C37" s="99"/>
      <c r="E37" s="22"/>
      <c r="F37" s="22"/>
    </row>
    <row r="38" spans="1:6" ht="13.5" thickBot="1">
      <c r="A38" s="1" t="s">
        <v>79</v>
      </c>
      <c r="C38" s="22"/>
      <c r="E38" s="22"/>
      <c r="F38" s="22"/>
    </row>
    <row r="39" spans="1:6" ht="13.5" thickBot="1">
      <c r="A39" s="5" t="s">
        <v>202</v>
      </c>
      <c r="B39" s="5" t="s">
        <v>203</v>
      </c>
      <c r="C39" s="20" t="s">
        <v>689</v>
      </c>
      <c r="E39" s="22"/>
      <c r="F39" s="22"/>
    </row>
    <row r="40" spans="1:6" ht="12.75">
      <c r="A40" s="78">
        <v>1361</v>
      </c>
      <c r="B40" s="291" t="s">
        <v>887</v>
      </c>
      <c r="C40" s="67">
        <v>130</v>
      </c>
      <c r="D40">
        <v>960</v>
      </c>
      <c r="E40" s="22"/>
      <c r="F40" s="24"/>
    </row>
    <row r="41" spans="1:6" ht="12.75">
      <c r="A41" s="104"/>
      <c r="B41" s="16" t="s">
        <v>106</v>
      </c>
      <c r="C41" s="99"/>
      <c r="E41" s="22"/>
      <c r="F41" s="22"/>
    </row>
    <row r="42" spans="1:6" ht="12.75">
      <c r="A42" s="104"/>
      <c r="B42" s="16"/>
      <c r="C42" s="99"/>
      <c r="E42" s="22"/>
      <c r="F42" s="22"/>
    </row>
    <row r="43" spans="1:6" ht="13.5" thickBot="1">
      <c r="A43" s="1"/>
      <c r="C43" s="22"/>
      <c r="E43" s="22"/>
      <c r="F43" s="22"/>
    </row>
    <row r="44" spans="1:6" ht="13.5" thickBot="1">
      <c r="A44" s="5" t="s">
        <v>202</v>
      </c>
      <c r="B44" s="5" t="s">
        <v>203</v>
      </c>
      <c r="C44" s="20" t="s">
        <v>689</v>
      </c>
      <c r="E44" s="22"/>
      <c r="F44" s="22"/>
    </row>
    <row r="45" spans="1:6" ht="12.75">
      <c r="A45" s="78">
        <v>1361</v>
      </c>
      <c r="B45" s="291" t="s">
        <v>887</v>
      </c>
      <c r="C45" s="67">
        <v>1700</v>
      </c>
      <c r="E45" s="22"/>
      <c r="F45" s="22"/>
    </row>
    <row r="46" spans="1:6" ht="12.75">
      <c r="A46" s="104"/>
      <c r="B46" s="16" t="s">
        <v>5</v>
      </c>
      <c r="C46" s="99"/>
      <c r="E46" s="22"/>
      <c r="F46" s="22"/>
    </row>
    <row r="47" spans="1:6" ht="12.75">
      <c r="A47" s="37"/>
      <c r="C47" s="22"/>
      <c r="E47" s="22"/>
      <c r="F47" s="22"/>
    </row>
    <row r="48" spans="1:6" ht="13.5" thickBot="1">
      <c r="A48" s="1" t="s">
        <v>6</v>
      </c>
      <c r="C48" s="22"/>
      <c r="E48" s="22"/>
      <c r="F48" s="22"/>
    </row>
    <row r="49" spans="1:6" ht="13.5" thickBot="1">
      <c r="A49" s="5" t="s">
        <v>202</v>
      </c>
      <c r="B49" s="5" t="s">
        <v>203</v>
      </c>
      <c r="C49" s="20" t="s">
        <v>689</v>
      </c>
      <c r="E49" s="22"/>
      <c r="F49" s="22"/>
    </row>
    <row r="50" spans="1:6" ht="13.5" thickBot="1">
      <c r="A50" s="78">
        <v>1361</v>
      </c>
      <c r="B50" s="79" t="s">
        <v>888</v>
      </c>
      <c r="C50" s="67">
        <v>3900</v>
      </c>
      <c r="E50" s="22"/>
      <c r="F50" s="22"/>
    </row>
    <row r="51" spans="1:6" ht="13.5" thickBot="1">
      <c r="A51" s="277">
        <v>1361</v>
      </c>
      <c r="B51" s="271" t="s">
        <v>889</v>
      </c>
      <c r="C51" s="479">
        <v>600</v>
      </c>
      <c r="E51" s="22"/>
      <c r="F51" s="22"/>
    </row>
    <row r="52" spans="1:6" ht="13.5" thickBot="1">
      <c r="A52" s="279" t="s">
        <v>7</v>
      </c>
      <c r="B52" s="278"/>
      <c r="C52" s="480">
        <f>SUM(C50:C51)</f>
        <v>4500</v>
      </c>
      <c r="E52" s="22"/>
      <c r="F52" s="22"/>
    </row>
    <row r="53" spans="1:6" ht="12.75">
      <c r="A53" s="104"/>
      <c r="B53" s="16" t="s">
        <v>8</v>
      </c>
      <c r="C53" s="99"/>
      <c r="E53" s="22"/>
      <c r="F53" s="22"/>
    </row>
    <row r="54" spans="1:6" ht="12.75">
      <c r="A54" s="104"/>
      <c r="B54" s="16"/>
      <c r="C54" s="107"/>
      <c r="E54" s="22"/>
      <c r="F54" s="22"/>
    </row>
    <row r="55" spans="1:6" ht="13.5" thickBot="1">
      <c r="A55" s="1" t="s">
        <v>502</v>
      </c>
      <c r="E55" s="22"/>
      <c r="F55" s="22"/>
    </row>
    <row r="56" spans="1:6" ht="13.5" thickBot="1">
      <c r="A56" s="5" t="s">
        <v>202</v>
      </c>
      <c r="B56" s="5" t="s">
        <v>203</v>
      </c>
      <c r="C56" s="20" t="s">
        <v>689</v>
      </c>
      <c r="E56" s="22"/>
      <c r="F56" s="22"/>
    </row>
    <row r="57" spans="1:6" ht="14.25" customHeight="1">
      <c r="A57" s="78">
        <v>1361</v>
      </c>
      <c r="B57" s="94" t="s">
        <v>890</v>
      </c>
      <c r="C57" s="67">
        <v>400</v>
      </c>
      <c r="D57">
        <v>917</v>
      </c>
      <c r="E57" s="22"/>
      <c r="F57" s="24"/>
    </row>
    <row r="58" spans="1:6" ht="14.25" customHeight="1">
      <c r="A58" s="104"/>
      <c r="B58" s="552" t="s">
        <v>371</v>
      </c>
      <c r="C58" s="552"/>
      <c r="E58" s="22"/>
      <c r="F58" s="22"/>
    </row>
    <row r="59" spans="1:6" ht="14.25" customHeight="1">
      <c r="A59" s="104"/>
      <c r="B59" s="385"/>
      <c r="C59" s="385"/>
      <c r="E59" s="22"/>
      <c r="F59" s="22"/>
    </row>
    <row r="60" spans="1:6" ht="14.25" customHeight="1" thickBot="1">
      <c r="A60" s="1" t="s">
        <v>77</v>
      </c>
      <c r="B60" s="481"/>
      <c r="C60" s="358"/>
      <c r="E60" s="22"/>
      <c r="F60" s="22"/>
    </row>
    <row r="61" spans="1:6" ht="13.5" thickBot="1">
      <c r="A61" s="5" t="s">
        <v>202</v>
      </c>
      <c r="B61" s="95" t="s">
        <v>203</v>
      </c>
      <c r="C61" s="20" t="s">
        <v>689</v>
      </c>
      <c r="E61" s="22"/>
      <c r="F61" s="22"/>
    </row>
    <row r="62" spans="1:6" ht="12.75">
      <c r="A62" s="78">
        <v>1511</v>
      </c>
      <c r="B62" s="94" t="s">
        <v>424</v>
      </c>
      <c r="C62" s="67">
        <v>49000</v>
      </c>
      <c r="D62" s="89">
        <v>16500</v>
      </c>
      <c r="E62" s="22"/>
      <c r="F62" s="22"/>
    </row>
    <row r="63" spans="2:6" ht="28.5" customHeight="1">
      <c r="B63" s="548" t="s">
        <v>425</v>
      </c>
      <c r="C63" s="548"/>
      <c r="E63" s="22"/>
      <c r="F63" s="22"/>
    </row>
    <row r="64" spans="1:6" ht="18" customHeight="1" thickBot="1">
      <c r="A64" s="1"/>
      <c r="E64" s="22"/>
      <c r="F64" s="22"/>
    </row>
    <row r="65" spans="1:6" ht="19.5" customHeight="1" thickBot="1">
      <c r="A65" s="80" t="s">
        <v>224</v>
      </c>
      <c r="B65" s="81"/>
      <c r="C65" s="82">
        <f>C62+C57+C52+C45+C40+C35+C30+C25+C20+C10+C15+C5</f>
        <v>70060</v>
      </c>
      <c r="D65" s="82" t="e">
        <f>D62+#REF!+#REF!+D40+D35+D30+D25+#REF!+#REF!+#REF!+D20+#REF!+D10+D15+D5+#REF!</f>
        <v>#REF!</v>
      </c>
      <c r="E65" s="22"/>
      <c r="F65" s="22"/>
    </row>
    <row r="66" spans="3:6" ht="12.75">
      <c r="C66" s="21"/>
      <c r="F66" s="22"/>
    </row>
    <row r="67" spans="1:6" ht="12.75">
      <c r="A67" s="22"/>
      <c r="B67" s="22"/>
      <c r="C67" s="22"/>
      <c r="F67" s="22"/>
    </row>
    <row r="68" spans="1:3" ht="12.75">
      <c r="A68" s="547"/>
      <c r="B68" s="547"/>
      <c r="C68" s="547"/>
    </row>
    <row r="69" spans="1:3" ht="12.75">
      <c r="A69" s="22"/>
      <c r="B69" s="22"/>
      <c r="C69" s="22"/>
    </row>
    <row r="70" spans="1:3" ht="12.75">
      <c r="A70" s="22"/>
      <c r="B70" s="22"/>
      <c r="C70" s="22"/>
    </row>
    <row r="71" spans="1:3" ht="12.75">
      <c r="A71" s="22"/>
      <c r="B71" s="22"/>
      <c r="C71" s="22"/>
    </row>
    <row r="72" spans="1:3" ht="12.75">
      <c r="A72" s="22"/>
      <c r="B72" s="22"/>
      <c r="C72" s="22"/>
    </row>
    <row r="73" ht="12.75">
      <c r="C73" s="22"/>
    </row>
  </sheetData>
  <sheetProtection/>
  <mergeCells count="10">
    <mergeCell ref="A6:C6"/>
    <mergeCell ref="A11:C11"/>
    <mergeCell ref="A12:C12"/>
    <mergeCell ref="B63:C63"/>
    <mergeCell ref="A68:C68"/>
    <mergeCell ref="A27:C27"/>
    <mergeCell ref="B31:C31"/>
    <mergeCell ref="B58:C58"/>
    <mergeCell ref="A16:C16"/>
    <mergeCell ref="A21:C21"/>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8.xml><?xml version="1.0" encoding="utf-8"?>
<worksheet xmlns="http://schemas.openxmlformats.org/spreadsheetml/2006/main" xmlns:r="http://schemas.openxmlformats.org/officeDocument/2006/relationships">
  <dimension ref="A1:G51"/>
  <sheetViews>
    <sheetView zoomScalePageLayoutView="0" workbookViewId="0" topLeftCell="A31">
      <selection activeCell="C49" sqref="C49"/>
    </sheetView>
  </sheetViews>
  <sheetFormatPr defaultColWidth="9.00390625" defaultRowHeight="12.75"/>
  <cols>
    <col min="1" max="1" width="10.625" style="0" customWidth="1"/>
    <col min="2" max="2" width="10.25390625" style="0" customWidth="1"/>
    <col min="3" max="3" width="70.875" style="0" customWidth="1"/>
    <col min="4" max="4" width="23.375" style="0" customWidth="1"/>
    <col min="5" max="5" width="10.25390625" style="0" hidden="1" customWidth="1"/>
  </cols>
  <sheetData>
    <row r="1" s="22" customFormat="1" ht="17.25" customHeight="1">
      <c r="A1" s="85" t="s">
        <v>680</v>
      </c>
    </row>
    <row r="2" ht="18.75" customHeight="1">
      <c r="A2" s="87"/>
    </row>
    <row r="3" spans="1:3" ht="13.5" thickBot="1">
      <c r="A3" s="14" t="s">
        <v>77</v>
      </c>
      <c r="C3" s="1"/>
    </row>
    <row r="4" spans="1:4" ht="13.5" thickBot="1">
      <c r="A4" s="5" t="s">
        <v>179</v>
      </c>
      <c r="B4" s="5" t="s">
        <v>202</v>
      </c>
      <c r="C4" s="5" t="s">
        <v>203</v>
      </c>
      <c r="D4" s="20" t="s">
        <v>689</v>
      </c>
    </row>
    <row r="5" spans="1:7" ht="12.75">
      <c r="A5" s="92">
        <v>6310</v>
      </c>
      <c r="B5" s="92">
        <v>2141</v>
      </c>
      <c r="C5" s="482" t="s">
        <v>891</v>
      </c>
      <c r="D5" s="67">
        <v>1000</v>
      </c>
      <c r="E5">
        <v>1005</v>
      </c>
      <c r="F5" s="22"/>
      <c r="G5" s="22"/>
    </row>
    <row r="6" spans="1:7" ht="12.75">
      <c r="A6" s="548" t="s">
        <v>184</v>
      </c>
      <c r="B6" s="548"/>
      <c r="C6" s="548"/>
      <c r="D6" s="548"/>
      <c r="F6" s="22"/>
      <c r="G6" s="22"/>
    </row>
    <row r="7" spans="1:7" ht="16.5" customHeight="1">
      <c r="A7" s="22"/>
      <c r="B7" s="22"/>
      <c r="C7" s="22"/>
      <c r="D7" s="22"/>
      <c r="F7" s="22"/>
      <c r="G7" s="22"/>
    </row>
    <row r="8" spans="1:7" ht="13.5" thickBot="1">
      <c r="A8" s="53" t="s">
        <v>139</v>
      </c>
      <c r="B8" s="22"/>
      <c r="C8" s="22"/>
      <c r="D8" s="22"/>
      <c r="F8" s="22"/>
      <c r="G8" s="22"/>
    </row>
    <row r="9" spans="1:7" ht="13.5" thickBot="1">
      <c r="A9" s="95" t="s">
        <v>179</v>
      </c>
      <c r="B9" s="95" t="s">
        <v>202</v>
      </c>
      <c r="C9" s="95" t="s">
        <v>203</v>
      </c>
      <c r="D9" s="20" t="s">
        <v>689</v>
      </c>
      <c r="F9" s="22"/>
      <c r="G9" s="22"/>
    </row>
    <row r="10" spans="1:7" ht="12.75">
      <c r="A10" s="91">
        <v>6171</v>
      </c>
      <c r="B10" s="91">
        <v>2212</v>
      </c>
      <c r="C10" s="93" t="s">
        <v>892</v>
      </c>
      <c r="D10" s="67">
        <v>120</v>
      </c>
      <c r="E10">
        <v>901</v>
      </c>
      <c r="F10" s="22"/>
      <c r="G10" s="24"/>
    </row>
    <row r="11" spans="1:7" ht="39" customHeight="1">
      <c r="A11" s="555" t="s">
        <v>415</v>
      </c>
      <c r="B11" s="555"/>
      <c r="C11" s="555"/>
      <c r="D11" s="555"/>
      <c r="F11" s="22"/>
      <c r="G11" s="22"/>
    </row>
    <row r="12" spans="1:7" ht="13.5" customHeight="1">
      <c r="A12" s="552"/>
      <c r="B12" s="552"/>
      <c r="C12" s="552"/>
      <c r="D12" s="552"/>
      <c r="F12" s="22"/>
      <c r="G12" s="22"/>
    </row>
    <row r="13" spans="1:7" ht="13.5" thickBot="1">
      <c r="A13" s="53" t="s">
        <v>159</v>
      </c>
      <c r="B13" s="22"/>
      <c r="C13" s="22"/>
      <c r="D13" s="22"/>
      <c r="F13" s="22"/>
      <c r="G13" s="22"/>
    </row>
    <row r="14" spans="1:7" ht="13.5" thickBot="1">
      <c r="A14" s="95" t="s">
        <v>179</v>
      </c>
      <c r="B14" s="95" t="s">
        <v>202</v>
      </c>
      <c r="C14" s="95" t="s">
        <v>203</v>
      </c>
      <c r="D14" s="20" t="s">
        <v>689</v>
      </c>
      <c r="F14" s="22"/>
      <c r="G14" s="22"/>
    </row>
    <row r="15" spans="1:7" ht="12.75">
      <c r="A15" s="91">
        <v>6171</v>
      </c>
      <c r="B15" s="92">
        <v>2212</v>
      </c>
      <c r="C15" s="93" t="s">
        <v>892</v>
      </c>
      <c r="D15" s="67">
        <v>50</v>
      </c>
      <c r="E15">
        <v>970</v>
      </c>
      <c r="F15" s="22"/>
      <c r="G15" s="24"/>
    </row>
    <row r="16" spans="1:7" ht="26.25" customHeight="1">
      <c r="A16" s="548" t="s">
        <v>155</v>
      </c>
      <c r="B16" s="548"/>
      <c r="C16" s="548"/>
      <c r="D16" s="548"/>
      <c r="F16" s="22"/>
      <c r="G16" s="22"/>
    </row>
    <row r="17" spans="1:7" ht="14.25" customHeight="1">
      <c r="A17" s="98"/>
      <c r="B17" s="98"/>
      <c r="C17" s="24"/>
      <c r="D17" s="99"/>
      <c r="F17" s="22"/>
      <c r="G17" s="22"/>
    </row>
    <row r="18" spans="1:7" ht="13.5" thickBot="1">
      <c r="A18" s="53" t="s">
        <v>331</v>
      </c>
      <c r="B18" s="22"/>
      <c r="C18" s="22"/>
      <c r="D18" s="22"/>
      <c r="F18" s="22"/>
      <c r="G18" s="22"/>
    </row>
    <row r="19" spans="1:7" ht="13.5" thickBot="1">
      <c r="A19" s="95" t="s">
        <v>179</v>
      </c>
      <c r="B19" s="95" t="s">
        <v>202</v>
      </c>
      <c r="C19" s="95" t="s">
        <v>203</v>
      </c>
      <c r="D19" s="20" t="s">
        <v>689</v>
      </c>
      <c r="F19" s="22"/>
      <c r="G19" s="22"/>
    </row>
    <row r="20" spans="1:7" ht="12.75">
      <c r="A20" s="91">
        <v>6171</v>
      </c>
      <c r="B20" s="92">
        <v>2212</v>
      </c>
      <c r="C20" s="93" t="s">
        <v>892</v>
      </c>
      <c r="D20" s="67">
        <v>250</v>
      </c>
      <c r="E20">
        <v>946</v>
      </c>
      <c r="F20" s="22"/>
      <c r="G20" s="24"/>
    </row>
    <row r="21" spans="1:7" ht="27" customHeight="1">
      <c r="A21" s="548" t="s">
        <v>1</v>
      </c>
      <c r="B21" s="551"/>
      <c r="C21" s="551"/>
      <c r="D21" s="551"/>
      <c r="F21" s="22"/>
      <c r="G21" s="22"/>
    </row>
    <row r="22" spans="6:7" ht="14.25" customHeight="1">
      <c r="F22" s="22"/>
      <c r="G22" s="22"/>
    </row>
    <row r="23" spans="1:7" ht="13.5" thickBot="1">
      <c r="A23" s="1" t="s">
        <v>140</v>
      </c>
      <c r="F23" s="22"/>
      <c r="G23" s="22"/>
    </row>
    <row r="24" spans="1:7" ht="13.5" thickBot="1">
      <c r="A24" s="95" t="s">
        <v>179</v>
      </c>
      <c r="B24" s="95" t="s">
        <v>202</v>
      </c>
      <c r="C24" s="95" t="s">
        <v>203</v>
      </c>
      <c r="D24" s="20" t="s">
        <v>689</v>
      </c>
      <c r="F24" s="22"/>
      <c r="G24" s="22"/>
    </row>
    <row r="25" spans="1:7" ht="12.75">
      <c r="A25" s="92">
        <v>6171</v>
      </c>
      <c r="B25" s="92">
        <v>2212</v>
      </c>
      <c r="C25" s="93" t="s">
        <v>892</v>
      </c>
      <c r="D25" s="67">
        <v>125</v>
      </c>
      <c r="E25">
        <v>975</v>
      </c>
      <c r="F25" s="22"/>
      <c r="G25" s="24"/>
    </row>
    <row r="26" spans="1:7" ht="26.25" customHeight="1">
      <c r="A26" s="548" t="s">
        <v>170</v>
      </c>
      <c r="B26" s="548"/>
      <c r="C26" s="548"/>
      <c r="D26" s="548"/>
      <c r="F26" s="22"/>
      <c r="G26" s="22"/>
    </row>
    <row r="27" spans="1:7" ht="26.25" customHeight="1">
      <c r="A27" s="451"/>
      <c r="B27" s="451"/>
      <c r="C27" s="451"/>
      <c r="D27" s="451"/>
      <c r="F27" s="22"/>
      <c r="G27" s="22"/>
    </row>
    <row r="28" spans="1:7" s="16" customFormat="1" ht="14.25" customHeight="1">
      <c r="A28" s="41"/>
      <c r="B28" s="41"/>
      <c r="C28" s="24"/>
      <c r="D28" s="24"/>
      <c r="F28" s="24"/>
      <c r="G28" s="24"/>
    </row>
    <row r="29" spans="1:7" s="16" customFormat="1" ht="14.25" customHeight="1" thickBot="1">
      <c r="A29" s="53" t="s">
        <v>77</v>
      </c>
      <c r="B29" s="22"/>
      <c r="C29" s="22"/>
      <c r="D29" s="22"/>
      <c r="F29" s="24"/>
      <c r="G29" s="24"/>
    </row>
    <row r="30" spans="1:7" s="16" customFormat="1" ht="14.25" customHeight="1" thickBot="1">
      <c r="A30" s="95" t="s">
        <v>179</v>
      </c>
      <c r="B30" s="95" t="s">
        <v>202</v>
      </c>
      <c r="C30" s="95" t="s">
        <v>203</v>
      </c>
      <c r="D30" s="20" t="s">
        <v>689</v>
      </c>
      <c r="F30" s="24"/>
      <c r="G30" s="24"/>
    </row>
    <row r="31" spans="1:7" s="16" customFormat="1" ht="14.25" customHeight="1">
      <c r="A31" s="92">
        <v>6171</v>
      </c>
      <c r="B31" s="92">
        <v>2212</v>
      </c>
      <c r="C31" s="93" t="s">
        <v>892</v>
      </c>
      <c r="D31" s="67">
        <v>5</v>
      </c>
      <c r="F31" s="24"/>
      <c r="G31" s="24"/>
    </row>
    <row r="32" spans="1:7" s="16" customFormat="1" ht="24.75" customHeight="1">
      <c r="A32" s="548" t="s">
        <v>553</v>
      </c>
      <c r="B32" s="548"/>
      <c r="C32" s="548"/>
      <c r="D32" s="548"/>
      <c r="F32" s="24"/>
      <c r="G32" s="24"/>
    </row>
    <row r="33" spans="1:7" s="16" customFormat="1" ht="14.25" customHeight="1">
      <c r="A33" s="41"/>
      <c r="B33" s="41"/>
      <c r="C33" s="24"/>
      <c r="D33" s="24"/>
      <c r="F33" s="24"/>
      <c r="G33" s="24"/>
    </row>
    <row r="34" spans="1:7" ht="13.5" thickBot="1">
      <c r="A34" s="53" t="s">
        <v>79</v>
      </c>
      <c r="B34" s="22"/>
      <c r="C34" s="22"/>
      <c r="D34" s="22"/>
      <c r="F34" s="22"/>
      <c r="G34" s="22"/>
    </row>
    <row r="35" spans="1:7" ht="13.5" thickBot="1">
      <c r="A35" s="95" t="s">
        <v>179</v>
      </c>
      <c r="B35" s="95" t="s">
        <v>202</v>
      </c>
      <c r="C35" s="95" t="s">
        <v>203</v>
      </c>
      <c r="D35" s="20" t="s">
        <v>689</v>
      </c>
      <c r="F35" s="22"/>
      <c r="G35" s="22"/>
    </row>
    <row r="36" spans="1:7" ht="12.75">
      <c r="A36" s="91">
        <v>6171</v>
      </c>
      <c r="B36" s="91">
        <v>2212</v>
      </c>
      <c r="C36" s="93" t="s">
        <v>892</v>
      </c>
      <c r="D36" s="67">
        <v>40</v>
      </c>
      <c r="E36">
        <v>960</v>
      </c>
      <c r="F36" s="22"/>
      <c r="G36" s="24"/>
    </row>
    <row r="37" spans="1:7" ht="39" customHeight="1">
      <c r="A37" s="548" t="s">
        <v>172</v>
      </c>
      <c r="B37" s="551"/>
      <c r="C37" s="551"/>
      <c r="D37" s="551"/>
      <c r="F37" s="22"/>
      <c r="G37" s="22"/>
    </row>
    <row r="38" spans="1:7" s="16" customFormat="1" ht="9" customHeight="1">
      <c r="A38" s="98"/>
      <c r="B38" s="98"/>
      <c r="C38" s="24"/>
      <c r="D38" s="99"/>
      <c r="E38" s="24"/>
      <c r="F38" s="24"/>
      <c r="G38" s="24"/>
    </row>
    <row r="39" spans="1:7" ht="15" customHeight="1" thickBot="1">
      <c r="A39" s="41" t="s">
        <v>77</v>
      </c>
      <c r="B39" s="98"/>
      <c r="C39" s="24"/>
      <c r="D39" s="99"/>
      <c r="F39" s="22"/>
      <c r="G39" s="22"/>
    </row>
    <row r="40" spans="1:7" ht="13.5" thickBot="1">
      <c r="A40" s="5" t="s">
        <v>179</v>
      </c>
      <c r="B40" s="76" t="s">
        <v>202</v>
      </c>
      <c r="C40" s="100" t="s">
        <v>203</v>
      </c>
      <c r="D40" s="20" t="s">
        <v>689</v>
      </c>
      <c r="F40" s="22"/>
      <c r="G40" s="22"/>
    </row>
    <row r="41" spans="1:7" ht="12.75">
      <c r="A41" s="91">
        <v>6409.6171</v>
      </c>
      <c r="B41" s="91" t="s">
        <v>208</v>
      </c>
      <c r="C41" s="93" t="s">
        <v>209</v>
      </c>
      <c r="D41" s="67">
        <v>1900</v>
      </c>
      <c r="E41">
        <v>1005</v>
      </c>
      <c r="F41" s="22"/>
      <c r="G41" s="22"/>
    </row>
    <row r="42" spans="1:7" ht="19.5" customHeight="1">
      <c r="A42" s="548" t="s">
        <v>663</v>
      </c>
      <c r="B42" s="548"/>
      <c r="C42" s="548"/>
      <c r="D42" s="548"/>
      <c r="F42" s="22"/>
      <c r="G42" s="22"/>
    </row>
    <row r="43" spans="1:7" ht="16.5" customHeight="1" thickBot="1">
      <c r="A43" s="101"/>
      <c r="B43" s="101"/>
      <c r="C43" s="101"/>
      <c r="D43" s="101"/>
      <c r="F43" s="22"/>
      <c r="G43" s="22"/>
    </row>
    <row r="44" spans="1:7" s="90" customFormat="1" ht="18.75" customHeight="1" thickBot="1">
      <c r="A44" s="80" t="s">
        <v>797</v>
      </c>
      <c r="B44" s="80"/>
      <c r="C44" s="81"/>
      <c r="D44" s="82">
        <f>D41+D36+D31+D25+D20+D15+D10+D5</f>
        <v>3490</v>
      </c>
      <c r="F44" s="301"/>
      <c r="G44" s="301"/>
    </row>
    <row r="45" s="22" customFormat="1" ht="12.75">
      <c r="D45" s="102"/>
    </row>
    <row r="46" spans="3:4" ht="12.75">
      <c r="C46" s="22"/>
      <c r="D46" s="22"/>
    </row>
    <row r="47" spans="3:4" ht="12.75">
      <c r="C47" s="22"/>
      <c r="D47" s="22"/>
    </row>
    <row r="48" spans="3:4" ht="12.75">
      <c r="C48" s="22"/>
      <c r="D48" s="22"/>
    </row>
    <row r="49" spans="3:4" ht="12.75">
      <c r="C49" s="22"/>
      <c r="D49" s="22"/>
    </row>
    <row r="51" ht="12.75">
      <c r="D51" s="22"/>
    </row>
  </sheetData>
  <sheetProtection/>
  <mergeCells count="9">
    <mergeCell ref="A42:D42"/>
    <mergeCell ref="A16:D16"/>
    <mergeCell ref="A21:D21"/>
    <mergeCell ref="A26:D26"/>
    <mergeCell ref="A37:D37"/>
    <mergeCell ref="A6:D6"/>
    <mergeCell ref="A11:D11"/>
    <mergeCell ref="A12:D12"/>
    <mergeCell ref="A32:D3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9.xml><?xml version="1.0" encoding="utf-8"?>
<worksheet xmlns="http://schemas.openxmlformats.org/spreadsheetml/2006/main" xmlns:r="http://schemas.openxmlformats.org/officeDocument/2006/relationships">
  <dimension ref="A1:G14"/>
  <sheetViews>
    <sheetView zoomScalePageLayoutView="0" workbookViewId="0" topLeftCell="A1">
      <selection activeCell="A10" sqref="A10"/>
    </sheetView>
  </sheetViews>
  <sheetFormatPr defaultColWidth="9.00390625" defaultRowHeight="12.75"/>
  <cols>
    <col min="3" max="3" width="72.00390625" style="0" customWidth="1"/>
    <col min="4" max="4" width="24.625" style="0" customWidth="1"/>
    <col min="5" max="5" width="0" style="0" hidden="1" customWidth="1"/>
  </cols>
  <sheetData>
    <row r="1" s="22" customFormat="1" ht="15.75">
      <c r="A1" s="85" t="s">
        <v>681</v>
      </c>
    </row>
    <row r="3" spans="1:3" ht="13.5" thickBot="1">
      <c r="A3" s="556" t="s">
        <v>77</v>
      </c>
      <c r="B3" s="520"/>
      <c r="C3" s="520"/>
    </row>
    <row r="4" spans="1:5" ht="13.5" thickBot="1">
      <c r="A4" s="5" t="s">
        <v>179</v>
      </c>
      <c r="B4" s="5" t="s">
        <v>202</v>
      </c>
      <c r="C4" s="5" t="s">
        <v>203</v>
      </c>
      <c r="D4" s="20" t="s">
        <v>689</v>
      </c>
      <c r="E4" s="22"/>
    </row>
    <row r="5" spans="1:5" ht="12.75">
      <c r="A5" s="91">
        <v>6409</v>
      </c>
      <c r="B5" s="92">
        <v>3121</v>
      </c>
      <c r="C5" s="93" t="s">
        <v>893</v>
      </c>
      <c r="D5" s="62">
        <v>0</v>
      </c>
      <c r="E5">
        <v>1005</v>
      </c>
    </row>
    <row r="6" spans="1:4" ht="12.75" customHeight="1">
      <c r="A6" s="548" t="s">
        <v>894</v>
      </c>
      <c r="B6" s="551"/>
      <c r="C6" s="551"/>
      <c r="D6" s="551"/>
    </row>
    <row r="7" ht="13.5" thickBot="1"/>
    <row r="8" spans="1:7" s="90" customFormat="1" ht="18" customHeight="1" thickBot="1">
      <c r="A8" s="80" t="s">
        <v>205</v>
      </c>
      <c r="B8" s="80"/>
      <c r="C8" s="81"/>
      <c r="D8" s="82">
        <f>D5</f>
        <v>0</v>
      </c>
      <c r="G8" s="301"/>
    </row>
    <row r="10" ht="12.75">
      <c r="D10" s="22"/>
    </row>
    <row r="11" spans="3:4" ht="12.75">
      <c r="C11" s="22"/>
      <c r="D11" s="22"/>
    </row>
    <row r="12" ht="12.75">
      <c r="D12" s="22"/>
    </row>
    <row r="13" ht="12.75">
      <c r="D13" s="22"/>
    </row>
    <row r="14" ht="12.75">
      <c r="D14" s="22"/>
    </row>
  </sheetData>
  <sheetProtection/>
  <mergeCells count="2">
    <mergeCell ref="A3:C3"/>
    <mergeCell ref="A6:D6"/>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ÚMČ P13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Nováková Marcela</dc:creator>
  <cp:keywords/>
  <dc:description/>
  <cp:lastModifiedBy>SvorcovaM</cp:lastModifiedBy>
  <cp:lastPrinted>2022-12-02T08:21:17Z</cp:lastPrinted>
  <dcterms:created xsi:type="dcterms:W3CDTF">2003-06-30T12:28:21Z</dcterms:created>
  <dcterms:modified xsi:type="dcterms:W3CDTF">2022-12-14T08:04:23Z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